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97451\Desktop\"/>
    </mc:Choice>
  </mc:AlternateContent>
  <xr:revisionPtr revIDLastSave="0" documentId="8_{6D6E2D95-98A1-425C-8C16-5EFD2E83E67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女子一日目" sheetId="1" r:id="rId1"/>
    <sheet name="女子二日目リーグ" sheetId="5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女子一日目!$A$1:$AR$66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26" i="5" l="1"/>
  <c r="Q26" i="5"/>
  <c r="M26" i="5"/>
  <c r="K26" i="5"/>
  <c r="G26" i="5"/>
  <c r="E26" i="5"/>
  <c r="S25" i="5"/>
  <c r="Q25" i="5"/>
  <c r="M25" i="5"/>
  <c r="K25" i="5"/>
  <c r="G25" i="5"/>
  <c r="E25" i="5"/>
  <c r="S24" i="5"/>
  <c r="Q24" i="5"/>
  <c r="M24" i="5"/>
  <c r="K24" i="5"/>
  <c r="G24" i="5"/>
  <c r="AG25" i="5" s="1"/>
  <c r="E24" i="5"/>
  <c r="AF25" i="5" s="1"/>
  <c r="B23" i="5"/>
  <c r="U40" i="5" s="1"/>
  <c r="M21" i="5"/>
  <c r="K21" i="5"/>
  <c r="G21" i="5"/>
  <c r="E21" i="5"/>
  <c r="Z20" i="5"/>
  <c r="P25" i="5" s="1"/>
  <c r="O25" i="5" s="1"/>
  <c r="V20" i="5"/>
  <c r="T25" i="5" s="1"/>
  <c r="M20" i="5"/>
  <c r="K20" i="5"/>
  <c r="G20" i="5"/>
  <c r="E20" i="5"/>
  <c r="M19" i="5"/>
  <c r="K19" i="5"/>
  <c r="G19" i="5"/>
  <c r="AG20" i="5" s="1"/>
  <c r="E19" i="5"/>
  <c r="AF20" i="5" s="1"/>
  <c r="AH20" i="5" s="1"/>
  <c r="B18" i="5"/>
  <c r="U39" i="5" s="1"/>
  <c r="G16" i="5"/>
  <c r="E16" i="5"/>
  <c r="Z15" i="5"/>
  <c r="J25" i="5" s="1"/>
  <c r="I25" i="5" s="1"/>
  <c r="V15" i="5"/>
  <c r="U15" i="5" s="1"/>
  <c r="T15" i="5"/>
  <c r="J20" i="5" s="1"/>
  <c r="I20" i="5" s="1"/>
  <c r="P15" i="5"/>
  <c r="N20" i="5" s="1"/>
  <c r="O15" i="5"/>
  <c r="G14" i="5"/>
  <c r="AG15" i="5" s="1"/>
  <c r="E14" i="5"/>
  <c r="AF15" i="5" s="1"/>
  <c r="B13" i="5"/>
  <c r="X34" i="5" s="1"/>
  <c r="AP12" i="5"/>
  <c r="AP11" i="5"/>
  <c r="AG10" i="5"/>
  <c r="AF10" i="5"/>
  <c r="Z10" i="5"/>
  <c r="D25" i="5" s="1"/>
  <c r="V10" i="5"/>
  <c r="H25" i="5" s="1"/>
  <c r="T10" i="5"/>
  <c r="D20" i="5" s="1"/>
  <c r="P10" i="5"/>
  <c r="O10" i="5" s="1"/>
  <c r="N10" i="5"/>
  <c r="D15" i="5" s="1"/>
  <c r="J10" i="5"/>
  <c r="H15" i="5" s="1"/>
  <c r="AD15" i="5" s="1"/>
  <c r="B8" i="5"/>
  <c r="L39" i="5" s="1"/>
  <c r="C4" i="5"/>
  <c r="U10" i="5" l="1"/>
  <c r="AH15" i="5"/>
  <c r="U4" i="5"/>
  <c r="O4" i="5"/>
  <c r="I4" i="5"/>
  <c r="U20" i="5"/>
  <c r="I10" i="5"/>
  <c r="AH10" i="5"/>
  <c r="L34" i="5"/>
  <c r="AC32" i="5"/>
  <c r="AB15" i="5"/>
  <c r="C15" i="5"/>
  <c r="AC15" i="5"/>
  <c r="AE15" i="5" s="1"/>
  <c r="AA15" i="5"/>
  <c r="AC20" i="5"/>
  <c r="AA20" i="5"/>
  <c r="C20" i="5"/>
  <c r="AD25" i="5"/>
  <c r="AB25" i="5"/>
  <c r="C25" i="5"/>
  <c r="AC25" i="5"/>
  <c r="AA25" i="5"/>
  <c r="AH25" i="5"/>
  <c r="AB10" i="5"/>
  <c r="AD10" i="5"/>
  <c r="H20" i="5"/>
  <c r="N25" i="5"/>
  <c r="Q32" i="5"/>
  <c r="AC34" i="5"/>
  <c r="Q36" i="5"/>
  <c r="U37" i="5"/>
  <c r="Q39" i="5"/>
  <c r="AA10" i="5"/>
  <c r="AC10" i="5"/>
  <c r="L32" i="5"/>
  <c r="X32" i="5"/>
  <c r="Q34" i="5"/>
  <c r="L36" i="5"/>
  <c r="U36" i="5"/>
  <c r="AE25" i="5" l="1"/>
  <c r="AD20" i="5"/>
  <c r="AE20" i="5" s="1"/>
  <c r="AK20" i="5" s="1"/>
  <c r="AL20" i="5" s="1"/>
  <c r="AI20" i="5" s="1"/>
  <c r="AB20" i="5"/>
  <c r="AE10" i="5"/>
  <c r="AK10" i="5" s="1"/>
  <c r="AK25" i="5"/>
  <c r="AK15" i="5"/>
  <c r="AL10" i="5" l="1"/>
  <c r="AI10" i="5" s="1"/>
  <c r="AL15" i="5"/>
  <c r="AI15" i="5" s="1"/>
  <c r="AL25" i="5"/>
  <c r="AI25" i="5" s="1"/>
  <c r="C35" i="5" l="1"/>
  <c r="C33" i="5"/>
  <c r="C29" i="5"/>
  <c r="C31" i="5"/>
  <c r="K19" i="1" l="1"/>
  <c r="K62" i="1" l="1"/>
  <c r="C62" i="1"/>
  <c r="S50" i="1"/>
  <c r="M50" i="1"/>
  <c r="X59" i="1"/>
  <c r="A50" i="1"/>
  <c r="K59" i="1" l="1"/>
  <c r="AN58" i="1"/>
  <c r="K55" i="1"/>
  <c r="S58" i="1"/>
  <c r="AF55" i="1"/>
  <c r="X55" i="1"/>
  <c r="C59" i="1"/>
  <c r="S57" i="1"/>
  <c r="S62" i="1"/>
  <c r="AN57" i="1"/>
  <c r="S63" i="1"/>
  <c r="AF59" i="1"/>
  <c r="C55" i="1"/>
  <c r="K43" i="1" l="1"/>
  <c r="G43" i="1"/>
  <c r="M38" i="1"/>
  <c r="I38" i="1"/>
  <c r="O33" i="1"/>
  <c r="K33" i="1"/>
  <c r="AH38" i="1"/>
  <c r="AD38" i="1"/>
  <c r="AJ33" i="1"/>
  <c r="AF33" i="1"/>
  <c r="AH22" i="1"/>
  <c r="AD22" i="1"/>
  <c r="AJ17" i="1"/>
  <c r="AF17" i="1"/>
  <c r="AH12" i="1"/>
  <c r="AD12" i="1"/>
  <c r="M24" i="1"/>
  <c r="I24" i="1"/>
  <c r="O19" i="1"/>
  <c r="K14" i="1"/>
  <c r="G14" i="1"/>
  <c r="M9" i="1"/>
  <c r="I9" i="1"/>
</calcChain>
</file>

<file path=xl/sharedStrings.xml><?xml version="1.0" encoding="utf-8"?>
<sst xmlns="http://schemas.openxmlformats.org/spreadsheetml/2006/main" count="261" uniqueCount="125">
  <si>
    <t>※組み合わせについて</t>
    <rPh sb="1" eb="2">
      <t>ク</t>
    </rPh>
    <rPh sb="3" eb="4">
      <t>ア</t>
    </rPh>
    <phoneticPr fontId="2"/>
  </si>
  <si>
    <t>コート割当　　Ａ：奧側コート（男子）　　Ｂ：中央コート　　Ｃ：入口側コート　　Ｄ：サブ体育館</t>
    <rPh sb="3" eb="4">
      <t>ワ</t>
    </rPh>
    <rPh sb="4" eb="5">
      <t>ア</t>
    </rPh>
    <rPh sb="9" eb="10">
      <t>オウ</t>
    </rPh>
    <rPh sb="10" eb="11">
      <t>ガワ</t>
    </rPh>
    <rPh sb="15" eb="17">
      <t>ダンシ</t>
    </rPh>
    <rPh sb="22" eb="24">
      <t>チュウオウ</t>
    </rPh>
    <rPh sb="31" eb="33">
      <t>イリグチ</t>
    </rPh>
    <rPh sb="33" eb="34">
      <t>ガワ</t>
    </rPh>
    <rPh sb="43" eb="46">
      <t>タイイクカン</t>
    </rPh>
    <phoneticPr fontId="2"/>
  </si>
  <si>
    <t>-</t>
  </si>
  <si>
    <t>審判</t>
    <rPh sb="0" eb="2">
      <t>シンパン</t>
    </rPh>
    <phoneticPr fontId="3"/>
  </si>
  <si>
    <t>C1負</t>
    <rPh sb="2" eb="3">
      <t>フ</t>
    </rPh>
    <phoneticPr fontId="3"/>
  </si>
  <si>
    <t>B1負</t>
    <rPh sb="2" eb="3">
      <t>マ</t>
    </rPh>
    <phoneticPr fontId="3"/>
  </si>
  <si>
    <t>③</t>
    <phoneticPr fontId="3"/>
  </si>
  <si>
    <t>③</t>
    <phoneticPr fontId="3"/>
  </si>
  <si>
    <t>②</t>
    <phoneticPr fontId="3"/>
  </si>
  <si>
    <t>②</t>
    <phoneticPr fontId="2"/>
  </si>
  <si>
    <t>①</t>
    <phoneticPr fontId="2"/>
  </si>
  <si>
    <t>③</t>
    <phoneticPr fontId="2"/>
  </si>
  <si>
    <t>④</t>
    <phoneticPr fontId="2"/>
  </si>
  <si>
    <t>Ｂ１負</t>
    <rPh sb="2" eb="3">
      <t>マ</t>
    </rPh>
    <phoneticPr fontId="3"/>
  </si>
  <si>
    <t>Ｃ３負</t>
    <rPh sb="2" eb="3">
      <t>マケ</t>
    </rPh>
    <phoneticPr fontId="3"/>
  </si>
  <si>
    <t>審判</t>
    <rPh sb="0" eb="2">
      <t>シンパン</t>
    </rPh>
    <phoneticPr fontId="2"/>
  </si>
  <si>
    <t>Ｄ１負</t>
    <rPh sb="2" eb="3">
      <t>マ</t>
    </rPh>
    <phoneticPr fontId="3"/>
  </si>
  <si>
    <t>Ｃ１負</t>
    <rPh sb="2" eb="3">
      <t>マ</t>
    </rPh>
    <phoneticPr fontId="3"/>
  </si>
  <si>
    <t>①</t>
    <phoneticPr fontId="3"/>
  </si>
  <si>
    <t>⑨</t>
    <phoneticPr fontId="3"/>
  </si>
  <si>
    <t>⑧</t>
    <phoneticPr fontId="3"/>
  </si>
  <si>
    <t>⑤</t>
    <phoneticPr fontId="3"/>
  </si>
  <si>
    <t>④</t>
    <phoneticPr fontId="3"/>
  </si>
  <si>
    <t>⑥</t>
    <phoneticPr fontId="3"/>
  </si>
  <si>
    <t>⑦</t>
    <phoneticPr fontId="3"/>
  </si>
  <si>
    <t>②</t>
    <phoneticPr fontId="3"/>
  </si>
  <si>
    <t>Ｃ２負</t>
    <rPh sb="2" eb="3">
      <t>マ</t>
    </rPh>
    <phoneticPr fontId="2"/>
  </si>
  <si>
    <t>Ｄ２負</t>
    <rPh sb="2" eb="3">
      <t>マ</t>
    </rPh>
    <phoneticPr fontId="2"/>
  </si>
  <si>
    <t>C1</t>
    <phoneticPr fontId="3"/>
  </si>
  <si>
    <t>C2</t>
    <phoneticPr fontId="3"/>
  </si>
  <si>
    <t>C3</t>
    <phoneticPr fontId="3"/>
  </si>
  <si>
    <t>B2</t>
    <phoneticPr fontId="3"/>
  </si>
  <si>
    <t>Ｂ１</t>
    <phoneticPr fontId="3"/>
  </si>
  <si>
    <t>④</t>
    <phoneticPr fontId="3"/>
  </si>
  <si>
    <t>Ｄ１</t>
    <phoneticPr fontId="3"/>
  </si>
  <si>
    <t>D２</t>
    <phoneticPr fontId="3"/>
  </si>
  <si>
    <t>Ｂ１負</t>
    <rPh sb="2" eb="3">
      <t>マ</t>
    </rPh>
    <phoneticPr fontId="2"/>
  </si>
  <si>
    <t>Ｃ４</t>
    <phoneticPr fontId="3"/>
  </si>
  <si>
    <t>Ｄ３</t>
    <phoneticPr fontId="3"/>
  </si>
  <si>
    <t>Ｃ３勝</t>
    <rPh sb="2" eb="3">
      <t>カチ</t>
    </rPh>
    <phoneticPr fontId="3"/>
  </si>
  <si>
    <t>Ｃ５</t>
    <phoneticPr fontId="2"/>
  </si>
  <si>
    <t>Ｃ４負</t>
    <rPh sb="2" eb="3">
      <t>マ</t>
    </rPh>
    <phoneticPr fontId="3"/>
  </si>
  <si>
    <t>Ｂ３</t>
    <phoneticPr fontId="3"/>
  </si>
  <si>
    <t>Ｄ２勝</t>
    <rPh sb="2" eb="3">
      <t>カチ</t>
    </rPh>
    <phoneticPr fontId="2"/>
  </si>
  <si>
    <t>Ｂ４</t>
    <phoneticPr fontId="3"/>
  </si>
  <si>
    <t>Ｂ３負</t>
    <rPh sb="2" eb="3">
      <t>マケ</t>
    </rPh>
    <phoneticPr fontId="3"/>
  </si>
  <si>
    <t>二日目　決勝ﾘｰｸﾞ進出ﾁｰﾑ</t>
    <rPh sb="0" eb="1">
      <t>２</t>
    </rPh>
    <rPh sb="1" eb="2">
      <t>ヒ</t>
    </rPh>
    <rPh sb="2" eb="3">
      <t>メ</t>
    </rPh>
    <rPh sb="4" eb="6">
      <t>ケッショウ</t>
    </rPh>
    <rPh sb="10" eb="12">
      <t>シンシュツ</t>
    </rPh>
    <phoneticPr fontId="3"/>
  </si>
  <si>
    <t>Ｄ２勝</t>
    <rPh sb="2" eb="3">
      <t>カチ</t>
    </rPh>
    <phoneticPr fontId="3"/>
  </si>
  <si>
    <t>Ｃ５勝</t>
    <rPh sb="2" eb="3">
      <t>カチ</t>
    </rPh>
    <phoneticPr fontId="3"/>
  </si>
  <si>
    <t>Ｂ４勝</t>
    <rPh sb="2" eb="3">
      <t>カチ</t>
    </rPh>
    <phoneticPr fontId="3"/>
  </si>
  <si>
    <t>Aコート（奧側）</t>
    <rPh sb="5" eb="6">
      <t>オウ</t>
    </rPh>
    <rPh sb="6" eb="7">
      <t>ガワ</t>
    </rPh>
    <phoneticPr fontId="3"/>
  </si>
  <si>
    <t>Bコート（入口側）</t>
    <rPh sb="5" eb="7">
      <t>イリグチ</t>
    </rPh>
    <rPh sb="7" eb="8">
      <t>ガワ</t>
    </rPh>
    <phoneticPr fontId="3"/>
  </si>
  <si>
    <t>－</t>
    <phoneticPr fontId="3"/>
  </si>
  <si>
    <t>（昼食）</t>
    <rPh sb="1" eb="3">
      <t>チュウショク</t>
    </rPh>
    <phoneticPr fontId="3"/>
  </si>
  <si>
    <t>－</t>
    <phoneticPr fontId="3"/>
  </si>
  <si>
    <t>Ｃ５負</t>
    <rPh sb="2" eb="3">
      <t>マ</t>
    </rPh>
    <phoneticPr fontId="2"/>
  </si>
  <si>
    <t>Ｂ４負</t>
    <rPh sb="2" eb="3">
      <t>マケ</t>
    </rPh>
    <phoneticPr fontId="2"/>
  </si>
  <si>
    <t>Ｂ３負</t>
    <rPh sb="2" eb="3">
      <t>マケ</t>
    </rPh>
    <phoneticPr fontId="2"/>
  </si>
  <si>
    <t>Ｃ４負</t>
    <rPh sb="2" eb="3">
      <t>マケ</t>
    </rPh>
    <phoneticPr fontId="3"/>
  </si>
  <si>
    <t>会場</t>
    <rPh sb="0" eb="2">
      <t>カイジョウ</t>
    </rPh>
    <phoneticPr fontId="3"/>
  </si>
  <si>
    <t>葛生中学校</t>
    <rPh sb="0" eb="2">
      <t>クズウ</t>
    </rPh>
    <rPh sb="2" eb="3">
      <t>チュウ</t>
    </rPh>
    <rPh sb="3" eb="5">
      <t>ガッコウ</t>
    </rPh>
    <phoneticPr fontId="3"/>
  </si>
  <si>
    <t>勝 数</t>
    <rPh sb="0" eb="1">
      <t>カチ</t>
    </rPh>
    <rPh sb="2" eb="3">
      <t>スウ</t>
    </rPh>
    <phoneticPr fontId="3"/>
  </si>
  <si>
    <t>負 数</t>
    <rPh sb="0" eb="1">
      <t>マ</t>
    </rPh>
    <rPh sb="2" eb="3">
      <t>スウ</t>
    </rPh>
    <phoneticPr fontId="3"/>
  </si>
  <si>
    <t>勝セット</t>
    <rPh sb="0" eb="1">
      <t>カチ</t>
    </rPh>
    <phoneticPr fontId="3"/>
  </si>
  <si>
    <t>負セット</t>
    <rPh sb="0" eb="1">
      <t>マ</t>
    </rPh>
    <phoneticPr fontId="3"/>
  </si>
  <si>
    <t>セット率</t>
    <rPh sb="3" eb="4">
      <t>リツ</t>
    </rPh>
    <phoneticPr fontId="3"/>
  </si>
  <si>
    <t>得 点</t>
    <rPh sb="0" eb="1">
      <t>エ</t>
    </rPh>
    <rPh sb="2" eb="3">
      <t>テン</t>
    </rPh>
    <phoneticPr fontId="3"/>
  </si>
  <si>
    <t>失 点</t>
    <rPh sb="0" eb="1">
      <t>シツ</t>
    </rPh>
    <rPh sb="2" eb="3">
      <t>テン</t>
    </rPh>
    <phoneticPr fontId="3"/>
  </si>
  <si>
    <t>ﾎﾟｲﾝﾄ率</t>
    <rPh sb="5" eb="6">
      <t>リツ</t>
    </rPh>
    <phoneticPr fontId="3"/>
  </si>
  <si>
    <t>順 位</t>
    <rPh sb="0" eb="1">
      <t>ジュン</t>
    </rPh>
    <rPh sb="2" eb="3">
      <t>クライ</t>
    </rPh>
    <phoneticPr fontId="3"/>
  </si>
  <si>
    <t>７位</t>
    <rPh sb="1" eb="2">
      <t>イ</t>
    </rPh>
    <phoneticPr fontId="3"/>
  </si>
  <si>
    <t>～　昼　　食　～</t>
    <rPh sb="2" eb="3">
      <t>ヒル</t>
    </rPh>
    <rPh sb="5" eb="6">
      <t>ショク</t>
    </rPh>
    <phoneticPr fontId="3"/>
  </si>
  <si>
    <t>５位</t>
    <rPh sb="1" eb="2">
      <t>イ</t>
    </rPh>
    <phoneticPr fontId="3"/>
  </si>
  <si>
    <t>４位</t>
    <rPh sb="1" eb="2">
      <t>イ</t>
    </rPh>
    <phoneticPr fontId="3"/>
  </si>
  <si>
    <t>３位</t>
    <rPh sb="1" eb="2">
      <t>イ</t>
    </rPh>
    <phoneticPr fontId="3"/>
  </si>
  <si>
    <t>２位</t>
    <rPh sb="1" eb="2">
      <t>イ</t>
    </rPh>
    <phoneticPr fontId="3"/>
  </si>
  <si>
    <t>１位</t>
    <rPh sb="1" eb="2">
      <t>イ</t>
    </rPh>
    <phoneticPr fontId="3"/>
  </si>
  <si>
    <t>９位</t>
    <rPh sb="1" eb="2">
      <t>イ</t>
    </rPh>
    <phoneticPr fontId="3"/>
  </si>
  <si>
    <t>二日目　試合順</t>
    <rPh sb="0" eb="1">
      <t>２</t>
    </rPh>
    <rPh sb="1" eb="2">
      <t>ヒ</t>
    </rPh>
    <rPh sb="2" eb="3">
      <t>メ</t>
    </rPh>
    <rPh sb="4" eb="6">
      <t>シアイ</t>
    </rPh>
    <rPh sb="6" eb="7">
      <t>ジュン</t>
    </rPh>
    <phoneticPr fontId="3"/>
  </si>
  <si>
    <t>二日目は5～８位は審判（ただし、3年生はいなくても可）</t>
    <rPh sb="0" eb="3">
      <t>フツカメ</t>
    </rPh>
    <rPh sb="7" eb="8">
      <t>イ</t>
    </rPh>
    <rPh sb="9" eb="11">
      <t>シンパン</t>
    </rPh>
    <rPh sb="17" eb="19">
      <t>ネンセイ</t>
    </rPh>
    <rPh sb="25" eb="26">
      <t>カ</t>
    </rPh>
    <phoneticPr fontId="3"/>
  </si>
  <si>
    <t>Bコート（入口側）は
第２試合後は練習ゲーム可</t>
    <rPh sb="5" eb="7">
      <t>イリグチ</t>
    </rPh>
    <rPh sb="7" eb="8">
      <t>ガワ</t>
    </rPh>
    <rPh sb="11" eb="12">
      <t>ダイ</t>
    </rPh>
    <rPh sb="13" eb="15">
      <t>シアイ</t>
    </rPh>
    <rPh sb="15" eb="16">
      <t>ゴ</t>
    </rPh>
    <rPh sb="17" eb="19">
      <t>レンシュウ</t>
    </rPh>
    <rPh sb="22" eb="23">
      <t>カ</t>
    </rPh>
    <phoneticPr fontId="3"/>
  </si>
  <si>
    <t>※　優勝・準優勝が決定している場合は残りの試合は行わないものとする。</t>
  </si>
  <si>
    <t>①</t>
    <phoneticPr fontId="2"/>
  </si>
  <si>
    <t>③</t>
    <phoneticPr fontId="2"/>
  </si>
  <si>
    <t>③</t>
    <phoneticPr fontId="3"/>
  </si>
  <si>
    <t>④</t>
    <phoneticPr fontId="3"/>
  </si>
  <si>
    <t>①</t>
    <phoneticPr fontId="2"/>
  </si>
  <si>
    <t>②</t>
    <phoneticPr fontId="2"/>
  </si>
  <si>
    <t>①</t>
    <phoneticPr fontId="3"/>
  </si>
  <si>
    <t>②</t>
    <phoneticPr fontId="3"/>
  </si>
  <si>
    <t>②</t>
    <phoneticPr fontId="2"/>
  </si>
  <si>
    <t>④</t>
    <phoneticPr fontId="2"/>
  </si>
  <si>
    <t>　</t>
    <phoneticPr fontId="2"/>
  </si>
  <si>
    <t>Ｃ５負</t>
    <rPh sb="2" eb="3">
      <t>マ</t>
    </rPh>
    <phoneticPr fontId="2"/>
  </si>
  <si>
    <t>Ｂ４負</t>
    <rPh sb="2" eb="3">
      <t>マ</t>
    </rPh>
    <phoneticPr fontId="2"/>
  </si>
  <si>
    <t>Ｂ３負</t>
    <rPh sb="2" eb="3">
      <t>マ</t>
    </rPh>
    <phoneticPr fontId="2"/>
  </si>
  <si>
    <t>Ｃ４負</t>
    <rPh sb="2" eb="3">
      <t>マ</t>
    </rPh>
    <phoneticPr fontId="2"/>
  </si>
  <si>
    <t>試合順について</t>
    <rPh sb="0" eb="2">
      <t>シアイ</t>
    </rPh>
    <rPh sb="2" eb="3">
      <t>ジュン</t>
    </rPh>
    <phoneticPr fontId="3"/>
  </si>
  <si>
    <t>(①～④は１日目の結果に従う)</t>
    <rPh sb="6" eb="8">
      <t>ニチメ</t>
    </rPh>
    <rPh sb="9" eb="11">
      <t>ケッカ</t>
    </rPh>
    <rPh sb="12" eb="13">
      <t>シタガ</t>
    </rPh>
    <phoneticPr fontId="3"/>
  </si>
  <si>
    <t>奧側</t>
    <rPh sb="0" eb="1">
      <t>オウ</t>
    </rPh>
    <rPh sb="1" eb="2">
      <t>ガワ</t>
    </rPh>
    <phoneticPr fontId="3"/>
  </si>
  <si>
    <t>入口側</t>
    <rPh sb="0" eb="2">
      <t>イリグチ</t>
    </rPh>
    <rPh sb="2" eb="3">
      <t>ガワ</t>
    </rPh>
    <phoneticPr fontId="3"/>
  </si>
  <si>
    <t>－</t>
    <phoneticPr fontId="3"/>
  </si>
  <si>
    <t>①</t>
    <phoneticPr fontId="3"/>
  </si>
  <si>
    <t>－</t>
    <phoneticPr fontId="3"/>
  </si>
  <si>
    <t>④</t>
    <phoneticPr fontId="3"/>
  </si>
  <si>
    <t>※　優勝・準優勝が決定している場合は残りの試合は行わないものとする。
　　二日目は5～８位は審判（ただし、3年生はいなくても可）
　　入口側のコートは第2試合終了後、練習ゲームが可能。
　　</t>
    <rPh sb="75" eb="76">
      <t>ダイ</t>
    </rPh>
    <phoneticPr fontId="3"/>
  </si>
  <si>
    <t>Ｂ2負</t>
    <rPh sb="2" eb="3">
      <t>マ</t>
    </rPh>
    <phoneticPr fontId="2"/>
  </si>
  <si>
    <t>葛　生</t>
    <rPh sb="0" eb="1">
      <t>クズ</t>
    </rPh>
    <rPh sb="2" eb="3">
      <t>セイ</t>
    </rPh>
    <phoneticPr fontId="2"/>
  </si>
  <si>
    <t>田沼東</t>
    <rPh sb="0" eb="2">
      <t>タヌマ</t>
    </rPh>
    <rPh sb="2" eb="3">
      <t>ヒガシ</t>
    </rPh>
    <phoneticPr fontId="2"/>
  </si>
  <si>
    <t>田沼西</t>
    <rPh sb="0" eb="2">
      <t>タヌマ</t>
    </rPh>
    <rPh sb="2" eb="3">
      <t>ニシ</t>
    </rPh>
    <phoneticPr fontId="2"/>
  </si>
  <si>
    <t>①赤見</t>
    <rPh sb="1" eb="3">
      <t>アカミ</t>
    </rPh>
    <phoneticPr fontId="2"/>
  </si>
  <si>
    <t>赤見</t>
    <rPh sb="0" eb="2">
      <t>アカミ</t>
    </rPh>
    <phoneticPr fontId="2"/>
  </si>
  <si>
    <t>佐附中</t>
    <rPh sb="0" eb="1">
      <t>サ</t>
    </rPh>
    <rPh sb="1" eb="2">
      <t>フ</t>
    </rPh>
    <rPh sb="2" eb="3">
      <t>チュウ</t>
    </rPh>
    <phoneticPr fontId="2"/>
  </si>
  <si>
    <t>城　東</t>
    <rPh sb="0" eb="1">
      <t>シロ</t>
    </rPh>
    <rPh sb="2" eb="3">
      <t>ヒガシ</t>
    </rPh>
    <phoneticPr fontId="2"/>
  </si>
  <si>
    <t>佐野北</t>
    <rPh sb="0" eb="2">
      <t>サノ</t>
    </rPh>
    <rPh sb="2" eb="3">
      <t>キタ</t>
    </rPh>
    <phoneticPr fontId="2"/>
  </si>
  <si>
    <t>佐野西</t>
    <rPh sb="0" eb="2">
      <t>サノ</t>
    </rPh>
    <rPh sb="2" eb="3">
      <t>ニシ</t>
    </rPh>
    <phoneticPr fontId="2"/>
  </si>
  <si>
    <t>佐野南</t>
    <rPh sb="0" eb="2">
      <t>サノ</t>
    </rPh>
    <rPh sb="2" eb="3">
      <t>ミナミ</t>
    </rPh>
    <phoneticPr fontId="2"/>
  </si>
  <si>
    <t>④佐野北</t>
    <rPh sb="1" eb="3">
      <t>サノ</t>
    </rPh>
    <rPh sb="3" eb="4">
      <t>キタ</t>
    </rPh>
    <phoneticPr fontId="3"/>
  </si>
  <si>
    <t>令和元年度　佐野市中体連総合体育大会　バレーボール大会　女子の部</t>
    <rPh sb="0" eb="1">
      <t>レイ</t>
    </rPh>
    <rPh sb="1" eb="2">
      <t>ワ</t>
    </rPh>
    <rPh sb="2" eb="4">
      <t>ガンネン</t>
    </rPh>
    <rPh sb="4" eb="5">
      <t>ド</t>
    </rPh>
    <rPh sb="5" eb="7">
      <t>ヘイネンド</t>
    </rPh>
    <rPh sb="6" eb="9">
      <t>サノシ</t>
    </rPh>
    <rPh sb="9" eb="12">
      <t>チュウタイレン</t>
    </rPh>
    <rPh sb="12" eb="14">
      <t>ソウゴウ</t>
    </rPh>
    <rPh sb="14" eb="16">
      <t>タイイク</t>
    </rPh>
    <rPh sb="16" eb="18">
      <t>タイカイ</t>
    </rPh>
    <rPh sb="25" eb="27">
      <t>タイカイ</t>
    </rPh>
    <rPh sb="28" eb="30">
      <t>ジョシ</t>
    </rPh>
    <rPh sb="31" eb="32">
      <t>ブ</t>
    </rPh>
    <phoneticPr fontId="2"/>
  </si>
  <si>
    <t>会場：アリーナたぬま　令和元年７月１２日（金）</t>
    <rPh sb="11" eb="12">
      <t>レイ</t>
    </rPh>
    <rPh sb="12" eb="13">
      <t>ワ</t>
    </rPh>
    <rPh sb="13" eb="14">
      <t>ガン</t>
    </rPh>
    <rPh sb="21" eb="22">
      <t>キン</t>
    </rPh>
    <phoneticPr fontId="2"/>
  </si>
  <si>
    <t>Ｒ１　春季体育大会の結果に基づき①～⑨にそれぞれ入る。</t>
    <rPh sb="3" eb="5">
      <t>シュンキ</t>
    </rPh>
    <rPh sb="5" eb="7">
      <t>タイイク</t>
    </rPh>
    <rPh sb="7" eb="9">
      <t>タイカイ</t>
    </rPh>
    <rPh sb="10" eb="12">
      <t>ケッカ</t>
    </rPh>
    <rPh sb="13" eb="14">
      <t>モト</t>
    </rPh>
    <rPh sb="24" eb="25">
      <t>ハイ</t>
    </rPh>
    <phoneticPr fontId="2"/>
  </si>
  <si>
    <t>⑤田沼東</t>
    <rPh sb="1" eb="3">
      <t>タヌマ</t>
    </rPh>
    <rPh sb="3" eb="4">
      <t>ヒガシ</t>
    </rPh>
    <phoneticPr fontId="3"/>
  </si>
  <si>
    <r>
      <rPr>
        <b/>
        <sz val="18"/>
        <color theme="1"/>
        <rFont val="HG丸ｺﾞｼｯｸM-PRO"/>
        <family val="3"/>
        <charset val="128"/>
      </rPr>
      <t>※二日目注意事項</t>
    </r>
    <r>
      <rPr>
        <sz val="14"/>
        <color theme="1"/>
        <rFont val="HG丸ｺﾞｼｯｸM-PRO"/>
        <family val="3"/>
        <charset val="128"/>
      </rPr>
      <t xml:space="preserve">
１．試合をするのは①～④のチーム
　　5位～8位は審判にあたる。
　　ただし、3年生でなくても可とします。
</t>
    </r>
    <r>
      <rPr>
        <sz val="14"/>
        <color rgb="FFFF0000"/>
        <rFont val="HG丸ｺﾞｼｯｸM-PRO"/>
        <family val="3"/>
        <charset val="128"/>
      </rPr>
      <t>２．優勝、準優勝が決定している場合は
　　残りの試合は行わない。
　　3・4位決定戦をやらないこともある。</t>
    </r>
    <r>
      <rPr>
        <sz val="14"/>
        <color theme="1"/>
        <rFont val="HG丸ｺﾞｼｯｸM-PRO"/>
        <family val="3"/>
        <charset val="128"/>
      </rPr>
      <t xml:space="preserve">
３．3・４位のチームの顧問は県大会初日に
　　役員として参加をお願いします。
</t>
    </r>
    <rPh sb="1" eb="4">
      <t>フツカメ</t>
    </rPh>
    <rPh sb="4" eb="6">
      <t>チュウイ</t>
    </rPh>
    <rPh sb="6" eb="8">
      <t>ジコウ</t>
    </rPh>
    <rPh sb="122" eb="123">
      <t>イ</t>
    </rPh>
    <rPh sb="128" eb="130">
      <t>コモン</t>
    </rPh>
    <rPh sb="131" eb="132">
      <t>ケン</t>
    </rPh>
    <rPh sb="132" eb="134">
      <t>タイカイ</t>
    </rPh>
    <rPh sb="134" eb="136">
      <t>ショニチ</t>
    </rPh>
    <rPh sb="140" eb="142">
      <t>ヤクイン</t>
    </rPh>
    <rPh sb="145" eb="147">
      <t>サンカ</t>
    </rPh>
    <rPh sb="149" eb="150">
      <t>ネガ</t>
    </rPh>
    <phoneticPr fontId="2"/>
  </si>
  <si>
    <t>令和元年度佐野市中体連　総合体育大会決勝リーグ　女子の部　</t>
    <rPh sb="0" eb="1">
      <t>レイ</t>
    </rPh>
    <rPh sb="1" eb="2">
      <t>ワ</t>
    </rPh>
    <rPh sb="2" eb="4">
      <t>ガンネン</t>
    </rPh>
    <rPh sb="4" eb="5">
      <t>ド</t>
    </rPh>
    <rPh sb="5" eb="8">
      <t>サノシ</t>
    </rPh>
    <rPh sb="8" eb="11">
      <t>チュウタイレン</t>
    </rPh>
    <rPh sb="12" eb="14">
      <t>ソウゴウ</t>
    </rPh>
    <rPh sb="14" eb="16">
      <t>タイイク</t>
    </rPh>
    <rPh sb="16" eb="18">
      <t>タイカイ</t>
    </rPh>
    <rPh sb="18" eb="20">
      <t>ケッショウ</t>
    </rPh>
    <rPh sb="24" eb="26">
      <t>ジョシ</t>
    </rPh>
    <rPh sb="27" eb="28">
      <t>ブ</t>
    </rPh>
    <phoneticPr fontId="3"/>
  </si>
  <si>
    <t>令和元年７月１３日(土)</t>
    <rPh sb="0" eb="1">
      <t>レイ</t>
    </rPh>
    <rPh sb="1" eb="2">
      <t>ワ</t>
    </rPh>
    <rPh sb="2" eb="4">
      <t>ガンネン</t>
    </rPh>
    <rPh sb="4" eb="5">
      <t>ヘイネン</t>
    </rPh>
    <rPh sb="5" eb="6">
      <t>ガツ</t>
    </rPh>
    <rPh sb="8" eb="9">
      <t>ニチ</t>
    </rPh>
    <rPh sb="10" eb="11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</si>
</sst>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56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6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sz val="13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i/>
      <sz val="12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i/>
      <sz val="18"/>
      <name val="HG丸ｺﾞｼｯｸM-PRO"/>
      <family val="3"/>
      <charset val="128"/>
    </font>
    <font>
      <i/>
      <sz val="18"/>
      <color theme="1"/>
      <name val="HG丸ｺﾞｼｯｸM-PRO"/>
      <family val="3"/>
      <charset val="128"/>
    </font>
    <font>
      <i/>
      <sz val="18"/>
      <color theme="1"/>
      <name val="ＭＳ Ｐゴシック"/>
      <family val="2"/>
      <charset val="128"/>
      <scheme val="minor"/>
    </font>
    <font>
      <b/>
      <i/>
      <sz val="14"/>
      <name val="HG丸ｺﾞｼｯｸM-PRO"/>
      <family val="3"/>
      <charset val="128"/>
    </font>
    <font>
      <b/>
      <i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color theme="0"/>
      <name val="HG丸ｺﾞｼｯｸM-PRO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i/>
      <sz val="20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24"/>
      <color theme="0"/>
      <name val="ＭＳ 明朝"/>
      <family val="1"/>
      <charset val="128"/>
    </font>
    <font>
      <sz val="12"/>
      <color theme="0"/>
      <name val="HG丸ｺﾞｼｯｸM-PRO"/>
      <family val="3"/>
      <charset val="128"/>
    </font>
    <font>
      <sz val="2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rgb="FFFF0000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5" fillId="0" borderId="0"/>
  </cellStyleXfs>
  <cellXfs count="3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9" fillId="0" borderId="0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5" fillId="0" borderId="3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0" fillId="0" borderId="16" xfId="0" applyBorder="1">
      <alignment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17" xfId="0" applyBorder="1">
      <alignment vertical="center"/>
    </xf>
    <xf numFmtId="0" fontId="5" fillId="0" borderId="0" xfId="0" applyFont="1" applyBorder="1" applyAlignment="1" applyProtection="1"/>
    <xf numFmtId="0" fontId="23" fillId="0" borderId="0" xfId="0" applyFont="1" applyAlignment="1" applyProtection="1">
      <alignment vertical="center"/>
    </xf>
    <xf numFmtId="0" fontId="5" fillId="0" borderId="0" xfId="0" applyFont="1" applyBorder="1" applyAlignment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Border="1" applyAlignment="1" applyProtection="1"/>
    <xf numFmtId="0" fontId="25" fillId="0" borderId="0" xfId="0" applyFont="1" applyBorder="1" applyAlignment="1"/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30" fillId="0" borderId="0" xfId="0" applyFont="1" applyAlignment="1" applyProtection="1">
      <alignment vertical="center"/>
    </xf>
    <xf numFmtId="0" fontId="31" fillId="0" borderId="0" xfId="0" applyFont="1" applyBorder="1" applyAlignment="1" applyProtection="1"/>
    <xf numFmtId="0" fontId="1" fillId="0" borderId="0" xfId="0" applyFont="1">
      <alignment vertical="center"/>
    </xf>
    <xf numFmtId="0" fontId="32" fillId="0" borderId="0" xfId="0" applyFont="1" applyBorder="1" applyAlignment="1" applyProtection="1">
      <alignment vertical="center" shrinkToFit="1"/>
    </xf>
    <xf numFmtId="0" fontId="22" fillId="0" borderId="0" xfId="0" applyFont="1" applyBorder="1" applyAlignment="1" applyProtection="1">
      <alignment vertical="center" wrapText="1" shrinkToFit="1"/>
    </xf>
    <xf numFmtId="0" fontId="35" fillId="0" borderId="0" xfId="1"/>
    <xf numFmtId="0" fontId="29" fillId="0" borderId="0" xfId="1" applyFont="1" applyAlignment="1">
      <alignment shrinkToFit="1"/>
    </xf>
    <xf numFmtId="0" fontId="22" fillId="0" borderId="0" xfId="1" applyFont="1" applyAlignment="1" applyProtection="1">
      <alignment vertical="center" shrinkToFit="1"/>
    </xf>
    <xf numFmtId="0" fontId="35" fillId="0" borderId="0" xfId="1" applyFont="1" applyAlignment="1" applyProtection="1">
      <alignment horizontal="left"/>
    </xf>
    <xf numFmtId="0" fontId="35" fillId="0" borderId="0" xfId="1" applyFont="1" applyProtection="1"/>
    <xf numFmtId="0" fontId="35" fillId="0" borderId="0" xfId="1" applyProtection="1"/>
    <xf numFmtId="0" fontId="29" fillId="0" borderId="0" xfId="1" applyFont="1" applyAlignment="1" applyProtection="1">
      <alignment shrinkToFit="1"/>
    </xf>
    <xf numFmtId="0" fontId="29" fillId="0" borderId="0" xfId="1" applyFont="1" applyBorder="1" applyAlignment="1" applyProtection="1">
      <alignment shrinkToFit="1"/>
    </xf>
    <xf numFmtId="0" fontId="29" fillId="0" borderId="0" xfId="1" applyFont="1" applyBorder="1" applyAlignment="1" applyProtection="1">
      <alignment vertical="center" shrinkToFit="1"/>
      <protection hidden="1"/>
    </xf>
    <xf numFmtId="0" fontId="35" fillId="0" borderId="74" xfId="1" applyBorder="1" applyProtection="1"/>
    <xf numFmtId="0" fontId="35" fillId="0" borderId="73" xfId="1" applyBorder="1" applyProtection="1"/>
    <xf numFmtId="0" fontId="35" fillId="0" borderId="73" xfId="1" applyBorder="1" applyAlignment="1" applyProtection="1">
      <alignment horizontal="right"/>
    </xf>
    <xf numFmtId="0" fontId="35" fillId="0" borderId="72" xfId="1" applyBorder="1" applyProtection="1"/>
    <xf numFmtId="0" fontId="35" fillId="0" borderId="68" xfId="1" applyBorder="1" applyProtection="1"/>
    <xf numFmtId="0" fontId="35" fillId="0" borderId="68" xfId="1" applyBorder="1" applyAlignment="1" applyProtection="1">
      <alignment horizontal="center"/>
    </xf>
    <xf numFmtId="0" fontId="35" fillId="0" borderId="69" xfId="1" applyBorder="1" applyProtection="1"/>
    <xf numFmtId="0" fontId="35" fillId="0" borderId="58" xfId="1" applyBorder="1" applyProtection="1"/>
    <xf numFmtId="0" fontId="35" fillId="0" borderId="3" xfId="1" applyBorder="1" applyProtection="1"/>
    <xf numFmtId="0" fontId="35" fillId="0" borderId="3" xfId="1" applyBorder="1" applyAlignment="1" applyProtection="1">
      <alignment horizontal="right"/>
    </xf>
    <xf numFmtId="0" fontId="35" fillId="0" borderId="47" xfId="1" applyBorder="1" applyProtection="1"/>
    <xf numFmtId="0" fontId="35" fillId="0" borderId="0" xfId="1" applyBorder="1" applyProtection="1"/>
    <xf numFmtId="0" fontId="35" fillId="0" borderId="0" xfId="1" applyBorder="1" applyAlignment="1" applyProtection="1">
      <alignment horizontal="center"/>
    </xf>
    <xf numFmtId="0" fontId="35" fillId="0" borderId="5" xfId="1" applyBorder="1" applyProtection="1"/>
    <xf numFmtId="0" fontId="35" fillId="0" borderId="58" xfId="1" applyBorder="1" applyAlignment="1" applyProtection="1">
      <alignment horizontal="center"/>
      <protection hidden="1"/>
    </xf>
    <xf numFmtId="176" fontId="35" fillId="0" borderId="3" xfId="1" applyNumberFormat="1" applyBorder="1" applyProtection="1">
      <protection hidden="1"/>
    </xf>
    <xf numFmtId="0" fontId="35" fillId="0" borderId="3" xfId="1" applyBorder="1" applyAlignment="1" applyProtection="1">
      <alignment horizontal="right"/>
      <protection hidden="1"/>
    </xf>
    <xf numFmtId="0" fontId="35" fillId="0" borderId="3" xfId="1" applyBorder="1" applyProtection="1">
      <protection hidden="1"/>
    </xf>
    <xf numFmtId="0" fontId="35" fillId="0" borderId="48" xfId="1" applyBorder="1" applyProtection="1">
      <protection hidden="1"/>
    </xf>
    <xf numFmtId="0" fontId="35" fillId="0" borderId="47" xfId="1" applyBorder="1" applyProtection="1">
      <protection hidden="1"/>
    </xf>
    <xf numFmtId="0" fontId="35" fillId="0" borderId="5" xfId="1" applyBorder="1" applyProtection="1">
      <protection hidden="1"/>
    </xf>
    <xf numFmtId="0" fontId="35" fillId="0" borderId="0" xfId="1" applyBorder="1" applyProtection="1">
      <protection hidden="1"/>
    </xf>
    <xf numFmtId="0" fontId="35" fillId="0" borderId="66" xfId="1" applyBorder="1" applyProtection="1"/>
    <xf numFmtId="0" fontId="35" fillId="0" borderId="2" xfId="1" applyBorder="1" applyProtection="1"/>
    <xf numFmtId="0" fontId="35" fillId="0" borderId="2" xfId="1" applyBorder="1" applyAlignment="1" applyProtection="1">
      <alignment horizontal="right"/>
    </xf>
    <xf numFmtId="0" fontId="35" fillId="0" borderId="57" xfId="1" applyBorder="1" applyProtection="1"/>
    <xf numFmtId="0" fontId="35" fillId="0" borderId="1" xfId="1" applyBorder="1" applyProtection="1"/>
    <xf numFmtId="0" fontId="35" fillId="0" borderId="1" xfId="1" applyBorder="1" applyAlignment="1" applyProtection="1">
      <alignment horizontal="center"/>
    </xf>
    <xf numFmtId="0" fontId="35" fillId="0" borderId="4" xfId="1" applyBorder="1" applyProtection="1"/>
    <xf numFmtId="0" fontId="35" fillId="0" borderId="65" xfId="1" applyBorder="1" applyProtection="1"/>
    <xf numFmtId="0" fontId="35" fillId="0" borderId="7" xfId="1" applyBorder="1" applyProtection="1"/>
    <xf numFmtId="0" fontId="35" fillId="0" borderId="7" xfId="1" applyBorder="1" applyAlignment="1" applyProtection="1">
      <alignment horizontal="right"/>
    </xf>
    <xf numFmtId="0" fontId="35" fillId="0" borderId="51" xfId="1" applyBorder="1" applyProtection="1"/>
    <xf numFmtId="0" fontId="35" fillId="0" borderId="6" xfId="1" applyBorder="1" applyProtection="1"/>
    <xf numFmtId="0" fontId="35" fillId="0" borderId="8" xfId="1" applyBorder="1" applyProtection="1"/>
    <xf numFmtId="0" fontId="35" fillId="0" borderId="6" xfId="1" applyBorder="1" applyAlignment="1" applyProtection="1">
      <alignment horizontal="center"/>
    </xf>
    <xf numFmtId="0" fontId="35" fillId="0" borderId="0" xfId="1" applyFill="1" applyBorder="1" applyProtection="1"/>
    <xf numFmtId="0" fontId="35" fillId="0" borderId="0" xfId="1" applyBorder="1" applyAlignment="1" applyProtection="1"/>
    <xf numFmtId="0" fontId="35" fillId="0" borderId="0" xfId="1" applyBorder="1" applyAlignment="1" applyProtection="1">
      <alignment horizontal="center"/>
      <protection hidden="1"/>
    </xf>
    <xf numFmtId="176" fontId="35" fillId="0" borderId="3" xfId="1" applyNumberFormat="1" applyBorder="1" applyProtection="1"/>
    <xf numFmtId="0" fontId="35" fillId="0" borderId="0" xfId="1" applyProtection="1">
      <protection hidden="1"/>
    </xf>
    <xf numFmtId="176" fontId="35" fillId="0" borderId="7" xfId="1" applyNumberFormat="1" applyBorder="1" applyProtection="1"/>
    <xf numFmtId="0" fontId="35" fillId="0" borderId="6" xfId="1" applyBorder="1" applyAlignment="1" applyProtection="1"/>
    <xf numFmtId="0" fontId="20" fillId="0" borderId="0" xfId="1" applyFont="1" applyProtection="1"/>
    <xf numFmtId="0" fontId="35" fillId="0" borderId="0" xfId="1" applyFont="1" applyAlignment="1" applyProtection="1"/>
    <xf numFmtId="0" fontId="21" fillId="0" borderId="0" xfId="1" applyFont="1" applyAlignment="1" applyProtection="1"/>
    <xf numFmtId="0" fontId="0" fillId="0" borderId="18" xfId="0" applyBorder="1">
      <alignment vertical="center"/>
    </xf>
    <xf numFmtId="0" fontId="32" fillId="0" borderId="0" xfId="0" applyFont="1" applyBorder="1" applyAlignment="1" applyProtection="1">
      <alignment horizontal="center" vertical="center" shrinkToFit="1"/>
    </xf>
    <xf numFmtId="0" fontId="31" fillId="0" borderId="10" xfId="0" applyFont="1" applyBorder="1" applyAlignment="1" applyProtection="1">
      <alignment horizontal="center"/>
    </xf>
    <xf numFmtId="0" fontId="40" fillId="0" borderId="0" xfId="0" applyFont="1" applyAlignment="1">
      <alignment horizontal="center" vertical="center" shrinkToFit="1"/>
    </xf>
    <xf numFmtId="0" fontId="41" fillId="0" borderId="0" xfId="0" applyFont="1">
      <alignment vertical="center"/>
    </xf>
    <xf numFmtId="0" fontId="41" fillId="0" borderId="0" xfId="0" applyFont="1" applyBorder="1">
      <alignment vertical="center"/>
    </xf>
    <xf numFmtId="0" fontId="32" fillId="0" borderId="0" xfId="0" applyFont="1" applyBorder="1" applyAlignment="1">
      <alignment vertical="center" shrinkToFit="1"/>
    </xf>
    <xf numFmtId="0" fontId="32" fillId="0" borderId="0" xfId="0" applyFont="1" applyBorder="1" applyAlignment="1" applyProtection="1">
      <alignment vertical="center" textRotation="255" shrinkToFit="1"/>
    </xf>
    <xf numFmtId="0" fontId="31" fillId="0" borderId="0" xfId="0" applyFont="1" applyBorder="1" applyAlignment="1" applyProtection="1">
      <alignment horizontal="center"/>
    </xf>
    <xf numFmtId="0" fontId="26" fillId="0" borderId="0" xfId="0" applyFont="1" applyBorder="1">
      <alignment vertical="center"/>
    </xf>
    <xf numFmtId="0" fontId="32" fillId="0" borderId="0" xfId="0" applyFont="1" applyBorder="1" applyAlignment="1" applyProtection="1">
      <alignment horizontal="center" vertical="center"/>
    </xf>
    <xf numFmtId="0" fontId="44" fillId="0" borderId="0" xfId="0" applyFont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vertical="center"/>
    </xf>
    <xf numFmtId="0" fontId="44" fillId="0" borderId="0" xfId="0" applyFont="1" applyBorder="1" applyAlignment="1" applyProtection="1">
      <alignment vertical="center"/>
    </xf>
    <xf numFmtId="0" fontId="45" fillId="0" borderId="0" xfId="0" applyFont="1" applyBorder="1" applyAlignment="1">
      <alignment vertical="center" shrinkToFit="1"/>
    </xf>
    <xf numFmtId="0" fontId="46" fillId="0" borderId="0" xfId="0" applyFont="1" applyBorder="1" applyAlignment="1" applyProtection="1">
      <alignment vertical="center" shrinkToFit="1"/>
    </xf>
    <xf numFmtId="0" fontId="29" fillId="0" borderId="0" xfId="1" applyFont="1" applyAlignment="1" applyProtection="1">
      <alignment vertical="top" shrinkToFit="1"/>
    </xf>
    <xf numFmtId="0" fontId="29" fillId="0" borderId="0" xfId="1" applyFont="1" applyBorder="1" applyAlignment="1" applyProtection="1">
      <alignment vertical="top" shrinkToFit="1"/>
    </xf>
    <xf numFmtId="0" fontId="29" fillId="0" borderId="0" xfId="1" applyFont="1" applyBorder="1" applyAlignment="1" applyProtection="1">
      <alignment horizontal="right" shrinkToFit="1"/>
    </xf>
    <xf numFmtId="0" fontId="29" fillId="0" borderId="0" xfId="1" applyFont="1" applyBorder="1" applyAlignment="1" applyProtection="1">
      <alignment horizontal="left" shrinkToFit="1"/>
    </xf>
    <xf numFmtId="0" fontId="29" fillId="2" borderId="78" xfId="1" applyFont="1" applyFill="1" applyBorder="1" applyAlignment="1" applyProtection="1">
      <alignment horizontal="left" shrinkToFit="1"/>
    </xf>
    <xf numFmtId="0" fontId="29" fillId="2" borderId="0" xfId="1" applyFont="1" applyFill="1" applyBorder="1" applyAlignment="1" applyProtection="1">
      <alignment horizontal="center" shrinkToFit="1"/>
    </xf>
    <xf numFmtId="0" fontId="29" fillId="2" borderId="6" xfId="1" applyFont="1" applyFill="1" applyBorder="1" applyAlignment="1" applyProtection="1">
      <alignment horizontal="left" shrinkToFit="1"/>
    </xf>
    <xf numFmtId="0" fontId="29" fillId="0" borderId="0" xfId="1" applyFont="1" applyAlignment="1">
      <alignment vertical="center" shrinkToFit="1"/>
    </xf>
    <xf numFmtId="0" fontId="23" fillId="0" borderId="0" xfId="1" applyFont="1" applyAlignment="1" applyProtection="1">
      <alignment vertical="top" wrapText="1" shrinkToFit="1"/>
    </xf>
    <xf numFmtId="0" fontId="52" fillId="0" borderId="0" xfId="0" applyFont="1">
      <alignment vertical="center"/>
    </xf>
    <xf numFmtId="0" fontId="35" fillId="0" borderId="0" xfId="1" applyFont="1" applyBorder="1" applyProtection="1"/>
    <xf numFmtId="0" fontId="53" fillId="0" borderId="0" xfId="0" applyFont="1">
      <alignment vertical="center"/>
    </xf>
    <xf numFmtId="0" fontId="29" fillId="0" borderId="0" xfId="1" applyFont="1" applyAlignment="1">
      <alignment vertical="top" wrapText="1" shrinkToFit="1"/>
    </xf>
    <xf numFmtId="0" fontId="0" fillId="0" borderId="19" xfId="0" applyBorder="1">
      <alignment vertical="center"/>
    </xf>
    <xf numFmtId="0" fontId="55" fillId="0" borderId="0" xfId="0" applyFont="1">
      <alignment vertical="center"/>
    </xf>
    <xf numFmtId="0" fontId="10" fillId="0" borderId="7" xfId="0" applyFont="1" applyBorder="1" applyAlignment="1">
      <alignment horizontal="right" vertical="center"/>
    </xf>
    <xf numFmtId="0" fontId="0" fillId="0" borderId="84" xfId="0" applyBorder="1">
      <alignment vertical="center"/>
    </xf>
    <xf numFmtId="0" fontId="10" fillId="0" borderId="3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9" fillId="0" borderId="7" xfId="0" applyFont="1" applyBorder="1" applyAlignment="1">
      <alignment horizontal="right" vertical="center"/>
    </xf>
    <xf numFmtId="0" fontId="0" fillId="0" borderId="84" xfId="0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47" fillId="0" borderId="18" xfId="0" applyFont="1" applyBorder="1" applyAlignment="1" applyProtection="1">
      <alignment horizontal="center" vertical="center" shrinkToFit="1"/>
    </xf>
    <xf numFmtId="0" fontId="47" fillId="0" borderId="0" xfId="0" applyFont="1" applyBorder="1" applyAlignment="1" applyProtection="1">
      <alignment horizontal="center" vertical="center" shrinkToFit="1"/>
    </xf>
    <xf numFmtId="0" fontId="47" fillId="0" borderId="19" xfId="0" applyFont="1" applyBorder="1" applyAlignment="1" applyProtection="1">
      <alignment horizontal="center" vertical="center" shrinkToFit="1"/>
    </xf>
    <xf numFmtId="0" fontId="47" fillId="0" borderId="12" xfId="0" applyFont="1" applyBorder="1" applyAlignment="1" applyProtection="1">
      <alignment horizontal="center" vertical="center" shrinkToFit="1"/>
    </xf>
    <xf numFmtId="0" fontId="47" fillId="0" borderId="13" xfId="0" applyFont="1" applyBorder="1" applyAlignment="1" applyProtection="1">
      <alignment horizontal="center" vertical="center" shrinkToFit="1"/>
    </xf>
    <xf numFmtId="0" fontId="47" fillId="0" borderId="14" xfId="0" applyFont="1" applyBorder="1" applyAlignment="1" applyProtection="1">
      <alignment horizontal="center" vertical="center" shrinkToFit="1"/>
    </xf>
    <xf numFmtId="0" fontId="24" fillId="0" borderId="13" xfId="0" applyFont="1" applyBorder="1" applyAlignment="1" applyProtection="1">
      <alignment horizontal="center" vertical="center"/>
    </xf>
    <xf numFmtId="0" fontId="32" fillId="0" borderId="20" xfId="0" applyFont="1" applyBorder="1" applyAlignment="1" applyProtection="1">
      <alignment horizontal="center" vertical="center" textRotation="255" shrinkToFit="1"/>
    </xf>
    <xf numFmtId="0" fontId="32" fillId="0" borderId="22" xfId="0" applyFont="1" applyBorder="1" applyAlignment="1" applyProtection="1">
      <alignment horizontal="center" vertical="center" textRotation="255" shrinkToFit="1"/>
    </xf>
    <xf numFmtId="0" fontId="33" fillId="0" borderId="10" xfId="0" applyFont="1" applyBorder="1" applyAlignment="1">
      <alignment horizontal="center" vertical="center" shrinkToFit="1"/>
    </xf>
    <xf numFmtId="0" fontId="33" fillId="0" borderId="0" xfId="0" applyFont="1" applyBorder="1" applyAlignment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 shrinkToFit="1"/>
    </xf>
    <xf numFmtId="0" fontId="38" fillId="0" borderId="37" xfId="0" applyFont="1" applyBorder="1" applyAlignment="1" applyProtection="1">
      <alignment horizontal="center" vertical="center" shrinkToFit="1"/>
    </xf>
    <xf numFmtId="0" fontId="38" fillId="0" borderId="0" xfId="0" applyFont="1" applyBorder="1" applyAlignment="1" applyProtection="1">
      <alignment horizontal="center" vertical="center" shrinkToFit="1"/>
    </xf>
    <xf numFmtId="0" fontId="38" fillId="0" borderId="28" xfId="0" applyFont="1" applyBorder="1" applyAlignment="1" applyProtection="1">
      <alignment horizontal="center" vertical="center" shrinkToFit="1"/>
    </xf>
    <xf numFmtId="0" fontId="32" fillId="0" borderId="20" xfId="0" applyFont="1" applyBorder="1" applyAlignment="1" applyProtection="1">
      <alignment horizontal="center" vertical="center" shrinkToFit="1"/>
    </xf>
    <xf numFmtId="0" fontId="32" fillId="0" borderId="22" xfId="0" applyFont="1" applyBorder="1" applyAlignment="1" applyProtection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3" fillId="0" borderId="22" xfId="0" applyFont="1" applyBorder="1" applyAlignment="1">
      <alignment horizontal="center" vertical="center" shrinkToFit="1"/>
    </xf>
    <xf numFmtId="0" fontId="38" fillId="0" borderId="20" xfId="0" applyFont="1" applyBorder="1" applyAlignment="1" applyProtection="1">
      <alignment horizontal="center" vertical="center" shrinkToFit="1"/>
    </xf>
    <xf numFmtId="0" fontId="38" fillId="0" borderId="22" xfId="0" applyFont="1" applyBorder="1" applyAlignment="1" applyProtection="1">
      <alignment horizontal="center" vertical="center" shrinkToFit="1"/>
    </xf>
    <xf numFmtId="0" fontId="32" fillId="0" borderId="1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center" shrinkToFit="1"/>
    </xf>
    <xf numFmtId="0" fontId="32" fillId="0" borderId="20" xfId="0" applyFont="1" applyBorder="1" applyAlignment="1">
      <alignment horizontal="center" vertical="center" shrinkToFit="1"/>
    </xf>
    <xf numFmtId="0" fontId="32" fillId="0" borderId="22" xfId="0" applyFont="1" applyBorder="1" applyAlignment="1">
      <alignment horizontal="center" vertical="center" shrinkToFit="1"/>
    </xf>
    <xf numFmtId="0" fontId="32" fillId="0" borderId="38" xfId="0" applyFont="1" applyBorder="1" applyAlignment="1" applyProtection="1">
      <alignment horizontal="center" vertical="center" textRotation="255" shrinkToFit="1"/>
    </xf>
    <xf numFmtId="0" fontId="32" fillId="0" borderId="31" xfId="0" applyFont="1" applyBorder="1" applyAlignment="1" applyProtection="1">
      <alignment horizontal="center" vertical="center" textRotation="255" shrinkToFit="1"/>
    </xf>
    <xf numFmtId="0" fontId="32" fillId="0" borderId="27" xfId="0" applyFont="1" applyBorder="1" applyAlignment="1" applyProtection="1">
      <alignment horizontal="center" vertical="center" textRotation="255" shrinkToFit="1"/>
    </xf>
    <xf numFmtId="0" fontId="32" fillId="0" borderId="30" xfId="0" applyFont="1" applyBorder="1" applyAlignment="1" applyProtection="1">
      <alignment horizontal="center" vertical="center" textRotation="255" shrinkToFit="1"/>
    </xf>
    <xf numFmtId="0" fontId="32" fillId="0" borderId="21" xfId="0" applyFont="1" applyBorder="1" applyAlignment="1" applyProtection="1">
      <alignment horizontal="center" vertical="center" shrinkToFit="1"/>
    </xf>
    <xf numFmtId="0" fontId="32" fillId="0" borderId="23" xfId="0" applyFont="1" applyBorder="1" applyAlignment="1" applyProtection="1">
      <alignment horizontal="center" vertical="center" shrinkToFit="1"/>
    </xf>
    <xf numFmtId="0" fontId="33" fillId="0" borderId="22" xfId="0" applyFont="1" applyBorder="1" applyAlignment="1" applyProtection="1">
      <alignment horizontal="center" vertical="center" shrinkToFit="1"/>
    </xf>
    <xf numFmtId="0" fontId="32" fillId="0" borderId="25" xfId="0" applyFont="1" applyBorder="1" applyAlignment="1" applyProtection="1">
      <alignment horizontal="center" vertical="center" shrinkToFit="1"/>
    </xf>
    <xf numFmtId="0" fontId="33" fillId="0" borderId="76" xfId="0" applyFont="1" applyBorder="1" applyAlignment="1" applyProtection="1">
      <alignment horizontal="center" vertical="center" shrinkToFit="1"/>
    </xf>
    <xf numFmtId="0" fontId="33" fillId="0" borderId="0" xfId="0" applyFont="1" applyBorder="1" applyAlignment="1" applyProtection="1">
      <alignment horizontal="center" vertical="center" shrinkToFit="1"/>
    </xf>
    <xf numFmtId="0" fontId="38" fillId="0" borderId="32" xfId="0" applyFont="1" applyBorder="1" applyAlignment="1" applyProtection="1">
      <alignment horizontal="center" vertical="center" shrinkToFit="1"/>
    </xf>
    <xf numFmtId="0" fontId="33" fillId="0" borderId="20" xfId="0" applyFont="1" applyBorder="1" applyAlignment="1" applyProtection="1">
      <alignment horizontal="center" vertical="center" shrinkToFit="1"/>
    </xf>
    <xf numFmtId="0" fontId="32" fillId="0" borderId="32" xfId="0" applyFont="1" applyBorder="1" applyAlignment="1" applyProtection="1">
      <alignment horizontal="center" vertical="center" shrinkToFit="1"/>
    </xf>
    <xf numFmtId="0" fontId="32" fillId="0" borderId="0" xfId="0" applyFont="1" applyBorder="1" applyAlignment="1" applyProtection="1">
      <alignment horizontal="center" vertical="center" shrinkToFit="1"/>
    </xf>
    <xf numFmtId="0" fontId="32" fillId="0" borderId="19" xfId="0" applyFont="1" applyBorder="1" applyAlignment="1" applyProtection="1">
      <alignment horizontal="center" vertical="center" shrinkToFit="1"/>
    </xf>
    <xf numFmtId="0" fontId="33" fillId="0" borderId="75" xfId="0" applyFont="1" applyBorder="1" applyAlignment="1" applyProtection="1">
      <alignment horizontal="center" vertical="center" shrinkToFit="1"/>
    </xf>
    <xf numFmtId="0" fontId="32" fillId="0" borderId="29" xfId="0" applyFont="1" applyBorder="1" applyAlignment="1" applyProtection="1">
      <alignment horizontal="center" vertical="center" shrinkToFit="1"/>
    </xf>
    <xf numFmtId="0" fontId="32" fillId="0" borderId="18" xfId="0" applyFont="1" applyBorder="1" applyAlignment="1" applyProtection="1">
      <alignment horizontal="center" vertical="center" shrinkToFit="1"/>
    </xf>
    <xf numFmtId="0" fontId="38" fillId="0" borderId="19" xfId="0" applyFont="1" applyBorder="1" applyAlignment="1" applyProtection="1">
      <alignment horizontal="center" vertical="center" shrinkToFit="1"/>
    </xf>
    <xf numFmtId="0" fontId="38" fillId="0" borderId="25" xfId="0" applyFont="1" applyBorder="1" applyAlignment="1" applyProtection="1">
      <alignment horizontal="center" vertical="center" shrinkToFit="1"/>
    </xf>
    <xf numFmtId="0" fontId="32" fillId="0" borderId="9" xfId="0" applyFont="1" applyBorder="1" applyAlignment="1" applyProtection="1">
      <alignment horizontal="center" vertical="center" shrinkToFit="1"/>
    </xf>
    <xf numFmtId="0" fontId="32" fillId="0" borderId="37" xfId="0" applyFont="1" applyBorder="1" applyAlignment="1" applyProtection="1">
      <alignment horizontal="center" vertical="center" shrinkToFit="1"/>
    </xf>
    <xf numFmtId="0" fontId="32" fillId="0" borderId="28" xfId="0" applyFont="1" applyBorder="1" applyAlignment="1" applyProtection="1">
      <alignment horizontal="center" vertical="center" shrinkToFit="1"/>
    </xf>
    <xf numFmtId="0" fontId="32" fillId="0" borderId="26" xfId="0" applyFont="1" applyBorder="1" applyAlignment="1" applyProtection="1">
      <alignment horizontal="center" vertical="center" shrinkToFit="1"/>
    </xf>
    <xf numFmtId="0" fontId="33" fillId="0" borderId="10" xfId="0" applyFont="1" applyBorder="1" applyAlignment="1" applyProtection="1">
      <alignment horizontal="center" vertical="center" shrinkToFit="1"/>
    </xf>
    <xf numFmtId="0" fontId="33" fillId="0" borderId="11" xfId="0" applyFont="1" applyBorder="1" applyAlignment="1" applyProtection="1">
      <alignment horizontal="center" vertical="center" shrinkToFit="1"/>
    </xf>
    <xf numFmtId="0" fontId="37" fillId="0" borderId="0" xfId="0" applyFont="1" applyBorder="1" applyAlignment="1" applyProtection="1">
      <alignment horizontal="center" vertical="center" shrinkToFit="1"/>
    </xf>
    <xf numFmtId="0" fontId="32" fillId="0" borderId="33" xfId="0" applyFont="1" applyBorder="1" applyAlignment="1" applyProtection="1">
      <alignment horizontal="center" vertical="center" shrinkToFit="1"/>
    </xf>
    <xf numFmtId="0" fontId="32" fillId="0" borderId="24" xfId="0" applyFont="1" applyBorder="1" applyAlignment="1" applyProtection="1">
      <alignment horizontal="center" vertical="center" shrinkToFit="1"/>
    </xf>
    <xf numFmtId="0" fontId="38" fillId="0" borderId="21" xfId="0" applyFont="1" applyBorder="1" applyAlignment="1" applyProtection="1">
      <alignment horizontal="center" vertical="center" shrinkToFit="1"/>
    </xf>
    <xf numFmtId="0" fontId="38" fillId="0" borderId="23" xfId="0" applyFont="1" applyBorder="1" applyAlignment="1" applyProtection="1">
      <alignment horizontal="center" vertical="center" shrinkToFit="1"/>
    </xf>
    <xf numFmtId="0" fontId="36" fillId="0" borderId="34" xfId="0" applyFont="1" applyBorder="1" applyAlignment="1" applyProtection="1">
      <alignment horizontal="center" vertical="center"/>
    </xf>
    <xf numFmtId="0" fontId="36" fillId="0" borderId="35" xfId="0" applyFont="1" applyBorder="1" applyAlignment="1" applyProtection="1">
      <alignment horizontal="center" vertical="center"/>
    </xf>
    <xf numFmtId="0" fontId="36" fillId="0" borderId="36" xfId="0" applyFont="1" applyBorder="1" applyAlignment="1" applyProtection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31" fillId="0" borderId="9" xfId="0" applyFont="1" applyBorder="1" applyAlignment="1" applyProtection="1">
      <alignment horizontal="center"/>
    </xf>
    <xf numFmtId="0" fontId="31" fillId="0" borderId="10" xfId="0" applyFont="1" applyBorder="1" applyAlignment="1" applyProtection="1">
      <alignment horizontal="center"/>
    </xf>
    <xf numFmtId="0" fontId="31" fillId="0" borderId="11" xfId="0" applyFont="1" applyBorder="1" applyAlignment="1" applyProtection="1">
      <alignment horizontal="center"/>
    </xf>
    <xf numFmtId="0" fontId="31" fillId="0" borderId="12" xfId="0" applyFont="1" applyBorder="1" applyAlignment="1" applyProtection="1">
      <alignment horizontal="center"/>
    </xf>
    <xf numFmtId="0" fontId="31" fillId="0" borderId="13" xfId="0" applyFont="1" applyBorder="1" applyAlignment="1" applyProtection="1">
      <alignment horizontal="center"/>
    </xf>
    <xf numFmtId="0" fontId="31" fillId="0" borderId="14" xfId="0" applyFont="1" applyBorder="1" applyAlignment="1" applyProtection="1">
      <alignment horizontal="center"/>
    </xf>
    <xf numFmtId="0" fontId="39" fillId="0" borderId="0" xfId="0" applyFont="1" applyAlignment="1">
      <alignment horizontal="center" vertical="center" shrinkToFit="1"/>
    </xf>
    <xf numFmtId="0" fontId="53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 shrinkToFit="1"/>
    </xf>
    <xf numFmtId="0" fontId="48" fillId="0" borderId="9" xfId="0" applyFont="1" applyBorder="1" applyAlignment="1">
      <alignment horizontal="left" vertical="top" wrapText="1"/>
    </xf>
    <xf numFmtId="0" fontId="48" fillId="0" borderId="10" xfId="0" applyFont="1" applyBorder="1" applyAlignment="1">
      <alignment horizontal="left" vertical="top" wrapText="1"/>
    </xf>
    <xf numFmtId="0" fontId="48" fillId="0" borderId="11" xfId="0" applyFont="1" applyBorder="1" applyAlignment="1">
      <alignment horizontal="left" vertical="top" wrapText="1"/>
    </xf>
    <xf numFmtId="0" fontId="48" fillId="0" borderId="18" xfId="0" applyFont="1" applyBorder="1" applyAlignment="1">
      <alignment horizontal="left" vertical="top" wrapText="1"/>
    </xf>
    <xf numFmtId="0" fontId="48" fillId="0" borderId="0" xfId="0" applyFont="1" applyBorder="1" applyAlignment="1">
      <alignment horizontal="left" vertical="top" wrapText="1"/>
    </xf>
    <xf numFmtId="0" fontId="48" fillId="0" borderId="19" xfId="0" applyFont="1" applyBorder="1" applyAlignment="1">
      <alignment horizontal="left" vertical="top" wrapText="1"/>
    </xf>
    <xf numFmtId="0" fontId="48" fillId="0" borderId="12" xfId="0" applyFont="1" applyBorder="1" applyAlignment="1">
      <alignment horizontal="left" vertical="top" wrapText="1"/>
    </xf>
    <xf numFmtId="0" fontId="48" fillId="0" borderId="13" xfId="0" applyFont="1" applyBorder="1" applyAlignment="1">
      <alignment horizontal="left" vertical="top" wrapText="1"/>
    </xf>
    <xf numFmtId="0" fontId="48" fillId="0" borderId="14" xfId="0" applyFont="1" applyBorder="1" applyAlignment="1">
      <alignment horizontal="left" vertical="top" wrapText="1"/>
    </xf>
    <xf numFmtId="0" fontId="5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42" fillId="0" borderId="9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5" fillId="0" borderId="44" xfId="1" applyBorder="1" applyAlignment="1" applyProtection="1">
      <alignment horizontal="center" vertical="center"/>
    </xf>
    <xf numFmtId="0" fontId="35" fillId="0" borderId="48" xfId="1" applyBorder="1" applyAlignment="1" applyProtection="1">
      <alignment horizontal="center" vertical="center"/>
    </xf>
    <xf numFmtId="0" fontId="35" fillId="0" borderId="15" xfId="1" applyBorder="1" applyAlignment="1" applyProtection="1">
      <alignment horizontal="center" vertical="center"/>
    </xf>
    <xf numFmtId="0" fontId="35" fillId="0" borderId="45" xfId="1" applyBorder="1" applyAlignment="1" applyProtection="1">
      <alignment horizontal="center" vertical="center" textRotation="255"/>
    </xf>
    <xf numFmtId="0" fontId="35" fillId="0" borderId="49" xfId="1" applyBorder="1" applyAlignment="1" applyProtection="1">
      <alignment horizontal="center" vertical="center" textRotation="255"/>
    </xf>
    <xf numFmtId="0" fontId="35" fillId="0" borderId="52" xfId="1" applyBorder="1" applyAlignment="1" applyProtection="1">
      <alignment horizontal="center" vertical="center" textRotation="255"/>
    </xf>
    <xf numFmtId="0" fontId="50" fillId="0" borderId="53" xfId="1" applyFont="1" applyBorder="1" applyAlignment="1" applyProtection="1">
      <alignment horizontal="center" vertical="center"/>
    </xf>
    <xf numFmtId="0" fontId="35" fillId="0" borderId="54" xfId="1" applyBorder="1" applyAlignment="1" applyProtection="1">
      <alignment horizontal="center"/>
    </xf>
    <xf numFmtId="0" fontId="35" fillId="0" borderId="55" xfId="1" applyBorder="1"/>
    <xf numFmtId="0" fontId="35" fillId="0" borderId="56" xfId="1" applyBorder="1"/>
    <xf numFmtId="0" fontId="35" fillId="0" borderId="59" xfId="1" applyBorder="1"/>
    <xf numFmtId="0" fontId="35" fillId="0" borderId="60" xfId="1" applyBorder="1"/>
    <xf numFmtId="0" fontId="35" fillId="0" borderId="61" xfId="1" applyBorder="1"/>
    <xf numFmtId="0" fontId="35" fillId="0" borderId="62" xfId="1" applyBorder="1"/>
    <xf numFmtId="0" fontId="35" fillId="0" borderId="63" xfId="1" applyBorder="1"/>
    <xf numFmtId="0" fontId="35" fillId="0" borderId="64" xfId="1" applyBorder="1"/>
    <xf numFmtId="0" fontId="22" fillId="0" borderId="0" xfId="1" applyFont="1" applyAlignment="1" applyProtection="1">
      <alignment horizontal="center" vertical="center" shrinkToFit="1"/>
    </xf>
    <xf numFmtId="0" fontId="35" fillId="0" borderId="39" xfId="1" applyBorder="1" applyAlignment="1" applyProtection="1">
      <alignment horizontal="center"/>
    </xf>
    <xf numFmtId="0" fontId="35" fillId="0" borderId="46" xfId="1" applyBorder="1" applyAlignment="1" applyProtection="1">
      <alignment horizontal="center"/>
    </xf>
    <xf numFmtId="0" fontId="35" fillId="0" borderId="50" xfId="1" applyBorder="1" applyAlignment="1" applyProtection="1">
      <alignment horizontal="center"/>
    </xf>
    <xf numFmtId="0" fontId="50" fillId="0" borderId="40" xfId="1" applyFont="1" applyBorder="1" applyAlignment="1" applyProtection="1">
      <alignment horizontal="center" vertical="center"/>
      <protection hidden="1"/>
    </xf>
    <xf numFmtId="0" fontId="50" fillId="0" borderId="41" xfId="1" applyFont="1" applyBorder="1" applyAlignment="1" applyProtection="1">
      <alignment horizontal="center" vertical="center"/>
      <protection hidden="1"/>
    </xf>
    <xf numFmtId="0" fontId="50" fillId="0" borderId="42" xfId="1" applyFont="1" applyBorder="1" applyAlignment="1" applyProtection="1">
      <alignment horizontal="center" vertical="center"/>
      <protection hidden="1"/>
    </xf>
    <xf numFmtId="0" fontId="50" fillId="0" borderId="5" xfId="1" applyFont="1" applyBorder="1" applyAlignment="1" applyProtection="1">
      <alignment horizontal="center" vertical="center"/>
      <protection hidden="1"/>
    </xf>
    <xf numFmtId="0" fontId="50" fillId="0" borderId="0" xfId="1" applyFont="1" applyBorder="1" applyAlignment="1" applyProtection="1">
      <alignment horizontal="center" vertical="center"/>
      <protection hidden="1"/>
    </xf>
    <xf numFmtId="0" fontId="50" fillId="0" borderId="3" xfId="1" applyFont="1" applyBorder="1" applyAlignment="1" applyProtection="1">
      <alignment horizontal="center" vertical="center"/>
      <protection hidden="1"/>
    </xf>
    <xf numFmtId="0" fontId="50" fillId="0" borderId="8" xfId="1" applyFont="1" applyBorder="1" applyAlignment="1" applyProtection="1">
      <alignment horizontal="center" vertical="center"/>
      <protection hidden="1"/>
    </xf>
    <xf numFmtId="0" fontId="50" fillId="0" borderId="6" xfId="1" applyFont="1" applyBorder="1" applyAlignment="1" applyProtection="1">
      <alignment horizontal="center" vertical="center"/>
      <protection hidden="1"/>
    </xf>
    <xf numFmtId="0" fontId="50" fillId="0" borderId="7" xfId="1" applyFont="1" applyBorder="1" applyAlignment="1" applyProtection="1">
      <alignment horizontal="center" vertical="center"/>
      <protection hidden="1"/>
    </xf>
    <xf numFmtId="0" fontId="35" fillId="0" borderId="43" xfId="1" applyBorder="1" applyAlignment="1" applyProtection="1">
      <alignment horizontal="center" vertical="center" textRotation="255"/>
    </xf>
    <xf numFmtId="0" fontId="35" fillId="0" borderId="47" xfId="1" applyBorder="1" applyAlignment="1" applyProtection="1">
      <alignment horizontal="center" vertical="center" textRotation="255"/>
    </xf>
    <xf numFmtId="0" fontId="35" fillId="0" borderId="51" xfId="1" applyBorder="1" applyAlignment="1" applyProtection="1">
      <alignment horizontal="center" vertical="center" textRotation="255"/>
    </xf>
    <xf numFmtId="0" fontId="35" fillId="0" borderId="44" xfId="1" applyBorder="1" applyAlignment="1" applyProtection="1">
      <alignment horizontal="center" vertical="center" textRotation="255"/>
    </xf>
    <xf numFmtId="0" fontId="35" fillId="0" borderId="48" xfId="1" applyBorder="1" applyAlignment="1" applyProtection="1">
      <alignment horizontal="center" vertical="center" textRotation="255"/>
    </xf>
    <xf numFmtId="0" fontId="35" fillId="0" borderId="15" xfId="1" applyBorder="1" applyAlignment="1" applyProtection="1">
      <alignment horizontal="center" vertical="center" textRotation="255"/>
    </xf>
    <xf numFmtId="0" fontId="35" fillId="0" borderId="55" xfId="1" applyBorder="1" applyAlignment="1" applyProtection="1">
      <alignment horizontal="center"/>
    </xf>
    <xf numFmtId="0" fontId="35" fillId="0" borderId="56" xfId="1" applyBorder="1" applyAlignment="1" applyProtection="1">
      <alignment horizontal="center"/>
    </xf>
    <xf numFmtId="0" fontId="35" fillId="0" borderId="59" xfId="1" applyBorder="1" applyAlignment="1" applyProtection="1">
      <alignment horizontal="center"/>
    </xf>
    <xf numFmtId="0" fontId="35" fillId="0" borderId="60" xfId="1" applyBorder="1" applyAlignment="1" applyProtection="1">
      <alignment horizontal="center"/>
    </xf>
    <xf numFmtId="0" fontId="35" fillId="0" borderId="61" xfId="1" applyBorder="1" applyAlignment="1" applyProtection="1">
      <alignment horizontal="center"/>
    </xf>
    <xf numFmtId="0" fontId="35" fillId="0" borderId="62" xfId="1" applyBorder="1" applyAlignment="1" applyProtection="1">
      <alignment horizontal="center"/>
    </xf>
    <xf numFmtId="0" fontId="35" fillId="0" borderId="63" xfId="1" applyBorder="1" applyAlignment="1" applyProtection="1">
      <alignment horizontal="center"/>
    </xf>
    <xf numFmtId="0" fontId="35" fillId="0" borderId="64" xfId="1" applyBorder="1" applyAlignment="1" applyProtection="1">
      <alignment horizontal="center"/>
    </xf>
    <xf numFmtId="0" fontId="50" fillId="0" borderId="67" xfId="1" applyFont="1" applyBorder="1" applyAlignment="1" applyProtection="1">
      <alignment horizontal="center" vertical="center"/>
    </xf>
    <xf numFmtId="0" fontId="35" fillId="0" borderId="54" xfId="1" applyBorder="1" applyAlignment="1" applyProtection="1">
      <alignment horizontal="center" vertical="center"/>
    </xf>
    <xf numFmtId="0" fontId="35" fillId="0" borderId="55" xfId="1" applyBorder="1" applyAlignment="1" applyProtection="1">
      <alignment horizontal="center" vertical="center"/>
    </xf>
    <xf numFmtId="0" fontId="35" fillId="0" borderId="81" xfId="1" applyBorder="1" applyAlignment="1" applyProtection="1">
      <alignment horizontal="center" vertical="center"/>
    </xf>
    <xf numFmtId="0" fontId="35" fillId="0" borderId="59" xfId="1" applyBorder="1" applyAlignment="1" applyProtection="1">
      <alignment horizontal="center" vertical="center"/>
    </xf>
    <xf numFmtId="0" fontId="35" fillId="0" borderId="60" xfId="1" applyBorder="1" applyAlignment="1" applyProtection="1">
      <alignment horizontal="center" vertical="center"/>
    </xf>
    <xf numFmtId="0" fontId="35" fillId="0" borderId="82" xfId="1" applyBorder="1" applyAlignment="1" applyProtection="1">
      <alignment horizontal="center" vertical="center"/>
    </xf>
    <xf numFmtId="0" fontId="35" fillId="0" borderId="70" xfId="1" applyBorder="1" applyAlignment="1" applyProtection="1">
      <alignment horizontal="center" vertical="center"/>
    </xf>
    <xf numFmtId="0" fontId="35" fillId="0" borderId="71" xfId="1" applyBorder="1" applyAlignment="1" applyProtection="1">
      <alignment horizontal="center" vertical="center"/>
    </xf>
    <xf numFmtId="0" fontId="35" fillId="0" borderId="83" xfId="1" applyBorder="1" applyAlignment="1" applyProtection="1">
      <alignment horizontal="center" vertical="center"/>
    </xf>
    <xf numFmtId="0" fontId="34" fillId="0" borderId="0" xfId="1" applyFont="1" applyBorder="1" applyAlignment="1" applyProtection="1">
      <alignment horizontal="right" vertical="center" indent="1"/>
      <protection hidden="1"/>
    </xf>
    <xf numFmtId="0" fontId="34" fillId="0" borderId="68" xfId="1" applyFont="1" applyBorder="1" applyAlignment="1" applyProtection="1">
      <alignment horizontal="right" vertical="center" indent="1"/>
      <protection hidden="1"/>
    </xf>
    <xf numFmtId="0" fontId="34" fillId="0" borderId="0" xfId="1" applyFont="1" applyBorder="1" applyAlignment="1" applyProtection="1">
      <alignment horizontal="center" vertical="center"/>
      <protection hidden="1"/>
    </xf>
    <xf numFmtId="0" fontId="35" fillId="0" borderId="0" xfId="1" applyBorder="1" applyAlignment="1">
      <alignment horizontal="center"/>
    </xf>
    <xf numFmtId="0" fontId="34" fillId="0" borderId="68" xfId="1" applyFont="1" applyBorder="1" applyAlignment="1" applyProtection="1">
      <alignment horizontal="center" vertical="center"/>
      <protection hidden="1"/>
    </xf>
    <xf numFmtId="0" fontId="35" fillId="0" borderId="68" xfId="1" applyBorder="1" applyAlignment="1">
      <alignment horizontal="center"/>
    </xf>
    <xf numFmtId="0" fontId="29" fillId="0" borderId="0" xfId="1" applyFont="1" applyAlignment="1" applyProtection="1">
      <alignment horizontal="center" shrinkToFit="1"/>
    </xf>
    <xf numFmtId="0" fontId="29" fillId="0" borderId="0" xfId="1" applyFont="1" applyAlignment="1" applyProtection="1">
      <alignment horizontal="center" vertical="top" shrinkToFit="1"/>
    </xf>
    <xf numFmtId="0" fontId="34" fillId="0" borderId="41" xfId="1" applyFont="1" applyBorder="1" applyAlignment="1" applyProtection="1">
      <alignment horizontal="right" vertical="center" indent="1"/>
      <protection hidden="1"/>
    </xf>
    <xf numFmtId="0" fontId="34" fillId="0" borderId="41" xfId="1" applyFont="1" applyBorder="1" applyAlignment="1" applyProtection="1">
      <alignment horizontal="center" vertical="center"/>
      <protection hidden="1"/>
    </xf>
    <xf numFmtId="0" fontId="35" fillId="0" borderId="41" xfId="1" applyBorder="1" applyAlignment="1">
      <alignment horizontal="center"/>
    </xf>
    <xf numFmtId="0" fontId="29" fillId="2" borderId="77" xfId="1" applyFont="1" applyFill="1" applyBorder="1" applyAlignment="1" applyProtection="1">
      <alignment horizontal="center" vertical="center" shrinkToFit="1"/>
    </xf>
    <xf numFmtId="0" fontId="29" fillId="2" borderId="78" xfId="1" applyFont="1" applyFill="1" applyBorder="1" applyAlignment="1" applyProtection="1">
      <alignment horizontal="center" vertical="center" shrinkToFit="1"/>
    </xf>
    <xf numFmtId="0" fontId="29" fillId="2" borderId="79" xfId="1" applyFont="1" applyFill="1" applyBorder="1" applyAlignment="1" applyProtection="1">
      <alignment horizontal="center" vertical="center" shrinkToFit="1"/>
    </xf>
    <xf numFmtId="0" fontId="29" fillId="2" borderId="1" xfId="1" applyFont="1" applyFill="1" applyBorder="1" applyAlignment="1" applyProtection="1">
      <alignment horizontal="center" vertical="center" shrinkToFit="1"/>
    </xf>
    <xf numFmtId="0" fontId="29" fillId="2" borderId="2" xfId="1" applyFont="1" applyFill="1" applyBorder="1" applyAlignment="1" applyProtection="1">
      <alignment horizontal="center" vertical="center" shrinkToFit="1"/>
    </xf>
    <xf numFmtId="0" fontId="29" fillId="2" borderId="48" xfId="1" applyFont="1" applyFill="1" applyBorder="1" applyAlignment="1" applyProtection="1">
      <alignment horizontal="center" vertical="center" shrinkToFit="1"/>
    </xf>
    <xf numFmtId="0" fontId="29" fillId="2" borderId="15" xfId="1" applyFont="1" applyFill="1" applyBorder="1" applyAlignment="1" applyProtection="1">
      <alignment horizontal="center" vertical="center" shrinkToFit="1"/>
    </xf>
    <xf numFmtId="0" fontId="51" fillId="2" borderId="0" xfId="1" applyFont="1" applyFill="1" applyBorder="1" applyAlignment="1" applyProtection="1">
      <alignment horizontal="center" vertical="center" shrinkToFit="1"/>
    </xf>
    <xf numFmtId="0" fontId="51" fillId="2" borderId="6" xfId="1" applyFont="1" applyFill="1" applyBorder="1" applyAlignment="1" applyProtection="1">
      <alignment horizontal="center" vertical="center" shrinkToFit="1"/>
    </xf>
    <xf numFmtId="0" fontId="29" fillId="0" borderId="4" xfId="0" applyFont="1" applyBorder="1" applyAlignment="1" applyProtection="1">
      <alignment horizontal="center" vertical="center" shrinkToFit="1"/>
    </xf>
    <xf numFmtId="0" fontId="29" fillId="0" borderId="1" xfId="0" applyFont="1" applyBorder="1" applyAlignment="1" applyProtection="1">
      <alignment horizontal="center" vertical="center" shrinkToFit="1"/>
    </xf>
    <xf numFmtId="0" fontId="29" fillId="0" borderId="2" xfId="0" applyFont="1" applyBorder="1" applyAlignment="1" applyProtection="1">
      <alignment horizontal="center" vertical="center" shrinkToFit="1"/>
    </xf>
    <xf numFmtId="0" fontId="29" fillId="0" borderId="5" xfId="0" applyFont="1" applyBorder="1" applyAlignment="1" applyProtection="1">
      <alignment horizontal="center" vertical="center" shrinkToFit="1"/>
    </xf>
    <xf numFmtId="0" fontId="29" fillId="0" borderId="0" xfId="0" applyFont="1" applyBorder="1" applyAlignment="1" applyProtection="1">
      <alignment horizontal="center" vertical="center" shrinkToFit="1"/>
    </xf>
    <xf numFmtId="0" fontId="29" fillId="0" borderId="3" xfId="0" applyFont="1" applyBorder="1" applyAlignment="1" applyProtection="1">
      <alignment horizontal="center" vertical="center" shrinkToFit="1"/>
    </xf>
    <xf numFmtId="0" fontId="29" fillId="2" borderId="80" xfId="1" applyFont="1" applyFill="1" applyBorder="1" applyAlignment="1" applyProtection="1">
      <alignment horizontal="center" vertical="center" textRotation="255" shrinkToFit="1"/>
    </xf>
    <xf numFmtId="0" fontId="29" fillId="2" borderId="15" xfId="1" applyFont="1" applyFill="1" applyBorder="1" applyAlignment="1" applyProtection="1">
      <alignment horizontal="center" vertical="center" textRotation="255" shrinkToFit="1"/>
    </xf>
    <xf numFmtId="0" fontId="30" fillId="2" borderId="0" xfId="1" applyFont="1" applyFill="1" applyBorder="1" applyAlignment="1" applyProtection="1">
      <alignment horizontal="center" vertical="center" shrinkToFit="1"/>
    </xf>
    <xf numFmtId="0" fontId="29" fillId="2" borderId="0" xfId="1" applyFont="1" applyFill="1" applyBorder="1" applyAlignment="1" applyProtection="1">
      <alignment horizontal="center" vertical="center" shrinkToFit="1"/>
    </xf>
    <xf numFmtId="0" fontId="29" fillId="2" borderId="3" xfId="1" applyFont="1" applyFill="1" applyBorder="1" applyAlignment="1" applyProtection="1">
      <alignment horizontal="center" vertical="center" shrinkToFit="1"/>
    </xf>
    <xf numFmtId="0" fontId="29" fillId="2" borderId="7" xfId="1" applyFont="1" applyFill="1" applyBorder="1" applyAlignment="1" applyProtection="1">
      <alignment horizontal="center" vertical="center" shrinkToFit="1"/>
    </xf>
    <xf numFmtId="0" fontId="29" fillId="2" borderId="6" xfId="1" applyFont="1" applyFill="1" applyBorder="1" applyAlignment="1" applyProtection="1">
      <alignment horizontal="center" vertical="center" shrinkToFit="1"/>
    </xf>
    <xf numFmtId="0" fontId="30" fillId="2" borderId="6" xfId="1" applyFont="1" applyFill="1" applyBorder="1" applyAlignment="1" applyProtection="1">
      <alignment horizontal="center" vertical="center" shrinkToFit="1"/>
    </xf>
    <xf numFmtId="0" fontId="29" fillId="2" borderId="0" xfId="1" applyFont="1" applyFill="1" applyBorder="1" applyAlignment="1" applyProtection="1">
      <alignment horizontal="center" vertical="center" textRotation="255" shrinkToFit="1"/>
    </xf>
    <xf numFmtId="0" fontId="51" fillId="2" borderId="1" xfId="1" applyFont="1" applyFill="1" applyBorder="1" applyAlignment="1" applyProtection="1">
      <alignment horizontal="center" vertical="center" shrinkToFit="1"/>
    </xf>
    <xf numFmtId="0" fontId="51" fillId="2" borderId="2" xfId="1" applyFont="1" applyFill="1" applyBorder="1" applyAlignment="1" applyProtection="1">
      <alignment horizontal="center" vertical="center" shrinkToFit="1"/>
    </xf>
    <xf numFmtId="0" fontId="51" fillId="2" borderId="7" xfId="1" applyFont="1" applyFill="1" applyBorder="1" applyAlignment="1" applyProtection="1">
      <alignment horizontal="center" vertical="center" shrinkToFit="1"/>
    </xf>
    <xf numFmtId="0" fontId="29" fillId="2" borderId="3" xfId="1" applyFont="1" applyFill="1" applyBorder="1" applyAlignment="1" applyProtection="1">
      <alignment horizontal="center" vertical="center" textRotation="255" shrinkToFit="1"/>
    </xf>
    <xf numFmtId="0" fontId="29" fillId="2" borderId="7" xfId="1" applyFont="1" applyFill="1" applyBorder="1" applyAlignment="1" applyProtection="1">
      <alignment horizontal="center" vertical="center" textRotation="255" shrinkToFit="1"/>
    </xf>
    <xf numFmtId="0" fontId="30" fillId="2" borderId="1" xfId="1" applyFont="1" applyFill="1" applyBorder="1" applyAlignment="1" applyProtection="1">
      <alignment horizontal="center" vertical="center" shrinkToFit="1"/>
    </xf>
    <xf numFmtId="0" fontId="29" fillId="2" borderId="0" xfId="1" applyFont="1" applyFill="1" applyBorder="1" applyAlignment="1" applyProtection="1">
      <alignment horizontal="left" shrinkToFit="1"/>
    </xf>
    <xf numFmtId="0" fontId="29" fillId="2" borderId="3" xfId="1" applyFont="1" applyFill="1" applyBorder="1" applyAlignment="1" applyProtection="1">
      <alignment horizontal="left" shrinkToFit="1"/>
    </xf>
    <xf numFmtId="0" fontId="51" fillId="2" borderId="6" xfId="1" applyFont="1" applyFill="1" applyBorder="1" applyAlignment="1" applyProtection="1">
      <alignment horizontal="center" shrinkToFit="1"/>
    </xf>
    <xf numFmtId="0" fontId="51" fillId="2" borderId="7" xfId="1" applyFont="1" applyFill="1" applyBorder="1" applyAlignment="1" applyProtection="1">
      <alignment horizontal="center" shrinkToFit="1"/>
    </xf>
    <xf numFmtId="0" fontId="28" fillId="2" borderId="77" xfId="1" applyFont="1" applyFill="1" applyBorder="1" applyAlignment="1">
      <alignment horizontal="center" shrinkToFit="1"/>
    </xf>
    <xf numFmtId="0" fontId="28" fillId="2" borderId="78" xfId="1" applyFont="1" applyFill="1" applyBorder="1" applyAlignment="1">
      <alignment horizontal="center" shrinkToFit="1"/>
    </xf>
    <xf numFmtId="0" fontId="28" fillId="2" borderId="79" xfId="1" applyFont="1" applyFill="1" applyBorder="1" applyAlignment="1">
      <alignment horizontal="center" shrinkToFit="1"/>
    </xf>
    <xf numFmtId="0" fontId="29" fillId="2" borderId="2" xfId="1" applyFont="1" applyFill="1" applyBorder="1" applyAlignment="1" applyProtection="1">
      <alignment horizontal="center" vertical="center" textRotation="255" shrinkToFit="1"/>
    </xf>
    <xf numFmtId="0" fontId="51" fillId="2" borderId="78" xfId="1" applyFont="1" applyFill="1" applyBorder="1" applyAlignment="1" applyProtection="1">
      <alignment horizontal="center" shrinkToFit="1"/>
    </xf>
    <xf numFmtId="0" fontId="51" fillId="2" borderId="79" xfId="1" applyFont="1" applyFill="1" applyBorder="1" applyAlignment="1" applyProtection="1">
      <alignment horizontal="center" shrinkToFit="1"/>
    </xf>
    <xf numFmtId="0" fontId="29" fillId="2" borderId="80" xfId="1" applyFont="1" applyFill="1" applyBorder="1" applyAlignment="1" applyProtection="1">
      <alignment horizontal="center" vertical="center" shrinkToFit="1"/>
    </xf>
    <xf numFmtId="0" fontId="51" fillId="2" borderId="3" xfId="1" applyFont="1" applyFill="1" applyBorder="1" applyAlignment="1" applyProtection="1">
      <alignment horizontal="center" vertical="center" shrinkToFit="1"/>
    </xf>
    <xf numFmtId="0" fontId="29" fillId="0" borderId="0" xfId="1" applyFont="1" applyAlignment="1">
      <alignment horizontal="left" vertical="top" wrapText="1" shrinkToFit="1"/>
    </xf>
    <xf numFmtId="0" fontId="29" fillId="0" borderId="8" xfId="0" applyFont="1" applyBorder="1" applyAlignment="1" applyProtection="1">
      <alignment horizontal="center" vertical="center" shrinkToFit="1"/>
    </xf>
    <xf numFmtId="0" fontId="29" fillId="0" borderId="6" xfId="0" applyFont="1" applyBorder="1" applyAlignment="1" applyProtection="1">
      <alignment horizontal="center" vertical="center" shrinkToFit="1"/>
    </xf>
    <xf numFmtId="0" fontId="29" fillId="0" borderId="7" xfId="0" applyFont="1" applyBorder="1" applyAlignment="1" applyProtection="1">
      <alignment horizontal="center" vertical="center" shrinkToFit="1"/>
    </xf>
    <xf numFmtId="0" fontId="23" fillId="2" borderId="0" xfId="1" applyFont="1" applyFill="1" applyBorder="1" applyAlignment="1" applyProtection="1">
      <alignment horizontal="center" vertical="top" wrapText="1" shrinkToFit="1"/>
    </xf>
    <xf numFmtId="0" fontId="23" fillId="2" borderId="3" xfId="1" applyFont="1" applyFill="1" applyBorder="1" applyAlignment="1" applyProtection="1">
      <alignment horizontal="center" vertical="top" wrapText="1" shrinkToFit="1"/>
    </xf>
    <xf numFmtId="0" fontId="23" fillId="2" borderId="6" xfId="1" applyFont="1" applyFill="1" applyBorder="1" applyAlignment="1" applyProtection="1">
      <alignment horizontal="center" vertical="top" wrapText="1" shrinkToFit="1"/>
    </xf>
    <xf numFmtId="0" fontId="23" fillId="2" borderId="7" xfId="1" applyFont="1" applyFill="1" applyBorder="1" applyAlignment="1" applyProtection="1">
      <alignment horizontal="center" vertical="top" wrapText="1" shrinkToFit="1"/>
    </xf>
    <xf numFmtId="0" fontId="29" fillId="2" borderId="80" xfId="1" applyFont="1" applyFill="1" applyBorder="1" applyAlignment="1">
      <alignment horizontal="center" vertical="center" shrinkToFit="1"/>
    </xf>
    <xf numFmtId="0" fontId="29" fillId="2" borderId="15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12</xdr:col>
      <xdr:colOff>0</xdr:colOff>
      <xdr:row>10</xdr:row>
      <xdr:rowOff>19050</xdr:rowOff>
    </xdr:to>
    <xdr:sp macro="" textlink="">
      <xdr:nvSpPr>
        <xdr:cNvPr id="2" name="AutoShape 1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914525" y="22860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10</xdr:col>
      <xdr:colOff>0</xdr:colOff>
      <xdr:row>15</xdr:row>
      <xdr:rowOff>19050</xdr:rowOff>
    </xdr:to>
    <xdr:sp macro="" textlink="">
      <xdr:nvSpPr>
        <xdr:cNvPr id="3" name="AutoShape 1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438275" y="3343275"/>
          <a:ext cx="71437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17</xdr:row>
      <xdr:rowOff>0</xdr:rowOff>
    </xdr:from>
    <xdr:to>
      <xdr:col>14</xdr:col>
      <xdr:colOff>0</xdr:colOff>
      <xdr:row>20</xdr:row>
      <xdr:rowOff>19050</xdr:rowOff>
    </xdr:to>
    <xdr:sp macro="" textlink="">
      <xdr:nvSpPr>
        <xdr:cNvPr id="6" name="AutoShape 1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390775" y="435292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22</xdr:row>
      <xdr:rowOff>0</xdr:rowOff>
    </xdr:from>
    <xdr:to>
      <xdr:col>12</xdr:col>
      <xdr:colOff>0</xdr:colOff>
      <xdr:row>25</xdr:row>
      <xdr:rowOff>19050</xdr:rowOff>
    </xdr:to>
    <xdr:sp macro="" textlink="">
      <xdr:nvSpPr>
        <xdr:cNvPr id="8" name="AutoShape 1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914525" y="54102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10</xdr:row>
      <xdr:rowOff>0</xdr:rowOff>
    </xdr:from>
    <xdr:to>
      <xdr:col>33</xdr:col>
      <xdr:colOff>0</xdr:colOff>
      <xdr:row>13</xdr:row>
      <xdr:rowOff>19050</xdr:rowOff>
    </xdr:to>
    <xdr:sp macro="" textlink="">
      <xdr:nvSpPr>
        <xdr:cNvPr id="22" name="AutoShape 11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6677025" y="435292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15</xdr:row>
      <xdr:rowOff>0</xdr:rowOff>
    </xdr:from>
    <xdr:to>
      <xdr:col>35</xdr:col>
      <xdr:colOff>0</xdr:colOff>
      <xdr:row>18</xdr:row>
      <xdr:rowOff>19050</xdr:rowOff>
    </xdr:to>
    <xdr:sp macro="" textlink="">
      <xdr:nvSpPr>
        <xdr:cNvPr id="23" name="AutoShape 1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7153275" y="54102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0</xdr:rowOff>
    </xdr:from>
    <xdr:to>
      <xdr:col>33</xdr:col>
      <xdr:colOff>0</xdr:colOff>
      <xdr:row>23</xdr:row>
      <xdr:rowOff>19050</xdr:rowOff>
    </xdr:to>
    <xdr:sp macro="" textlink="">
      <xdr:nvSpPr>
        <xdr:cNvPr id="24" name="AutoShape 1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6677025" y="646747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31</xdr:row>
      <xdr:rowOff>0</xdr:rowOff>
    </xdr:from>
    <xdr:to>
      <xdr:col>35</xdr:col>
      <xdr:colOff>0</xdr:colOff>
      <xdr:row>34</xdr:row>
      <xdr:rowOff>19050</xdr:rowOff>
    </xdr:to>
    <xdr:sp macro="" textlink="">
      <xdr:nvSpPr>
        <xdr:cNvPr id="29" name="AutoShape 11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2182091" y="1835727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36</xdr:row>
      <xdr:rowOff>0</xdr:rowOff>
    </xdr:from>
    <xdr:to>
      <xdr:col>33</xdr:col>
      <xdr:colOff>0</xdr:colOff>
      <xdr:row>39</xdr:row>
      <xdr:rowOff>19050</xdr:rowOff>
    </xdr:to>
    <xdr:sp macro="" textlink="">
      <xdr:nvSpPr>
        <xdr:cNvPr id="30" name="AutoShape 1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1697182" y="3048000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31</xdr:row>
      <xdr:rowOff>0</xdr:rowOff>
    </xdr:from>
    <xdr:to>
      <xdr:col>14</xdr:col>
      <xdr:colOff>0</xdr:colOff>
      <xdr:row>34</xdr:row>
      <xdr:rowOff>19050</xdr:rowOff>
    </xdr:to>
    <xdr:sp macro="" textlink="">
      <xdr:nvSpPr>
        <xdr:cNvPr id="33" name="AutoShape 11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7377545" y="1835727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36</xdr:row>
      <xdr:rowOff>0</xdr:rowOff>
    </xdr:from>
    <xdr:to>
      <xdr:col>12</xdr:col>
      <xdr:colOff>0</xdr:colOff>
      <xdr:row>39</xdr:row>
      <xdr:rowOff>19050</xdr:rowOff>
    </xdr:to>
    <xdr:sp macro="" textlink="">
      <xdr:nvSpPr>
        <xdr:cNvPr id="34" name="AutoShape 11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7862455" y="3048000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10</xdr:col>
      <xdr:colOff>0</xdr:colOff>
      <xdr:row>44</xdr:row>
      <xdr:rowOff>19050</xdr:rowOff>
    </xdr:to>
    <xdr:sp macro="" textlink="">
      <xdr:nvSpPr>
        <xdr:cNvPr id="35" name="AutoShape 11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7377545" y="4260273"/>
          <a:ext cx="727364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219075</xdr:colOff>
      <xdr:row>2</xdr:row>
      <xdr:rowOff>152400</xdr:rowOff>
    </xdr:from>
    <xdr:to>
      <xdr:col>42</xdr:col>
      <xdr:colOff>190501</xdr:colOff>
      <xdr:row>8</xdr:row>
      <xdr:rowOff>136071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781925" y="876300"/>
          <a:ext cx="2962276" cy="1431471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朝のＷ</a:t>
          </a:r>
          <a:r>
            <a:rPr kumimoji="1" lang="en-US" altLang="ja-JP" sz="1400" b="1">
              <a:solidFill>
                <a:srgbClr val="FF0000"/>
              </a:solidFill>
            </a:rPr>
            <a:t>-up</a:t>
          </a:r>
          <a:r>
            <a:rPr kumimoji="1" lang="ja-JP" altLang="en-US" sz="1400" b="1">
              <a:solidFill>
                <a:srgbClr val="FF0000"/>
              </a:solidFill>
            </a:rPr>
            <a:t>のコート割り振り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Ｃ：①赤見　⑧城東、⑨附属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Ｂ：③南、④北、⑥西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Ｄ：②田西、⑤田東、⑦葛生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7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1562100" y="12477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0" name="Line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1" name="Line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2" name="Line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3" name="Line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4" name="Line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5" name="Line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6" name="Line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7" name="Line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8" name="Lin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9" name="Line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0" name="Line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1" name="Line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2" name="Line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3" name="Lin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4" name="Line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5" name="Line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6" name="Line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7" name="Line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8" name="Line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9" name="Line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0" name="Line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1" name="Line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2" name="Line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3" name="Line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4" name="Line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5" name="Line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ShapeType="1"/>
        </xdr:cNvSpPr>
      </xdr:nvSpPr>
      <xdr:spPr bwMode="auto">
        <a:xfrm>
          <a:off x="1543050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8</xdr:row>
      <xdr:rowOff>0</xdr:rowOff>
    </xdr:from>
    <xdr:to>
      <xdr:col>13</xdr:col>
      <xdr:colOff>0</xdr:colOff>
      <xdr:row>11</xdr:row>
      <xdr:rowOff>19050</xdr:rowOff>
    </xdr:to>
    <xdr:sp macro="" textlink="">
      <xdr:nvSpPr>
        <xdr:cNvPr id="116" name="AutoShape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rrowheads="1"/>
        </xdr:cNvSpPr>
      </xdr:nvSpPr>
      <xdr:spPr bwMode="auto">
        <a:xfrm>
          <a:off x="3295650" y="1419225"/>
          <a:ext cx="65722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8</xdr:row>
      <xdr:rowOff>9525</xdr:rowOff>
    </xdr:from>
    <xdr:to>
      <xdr:col>19</xdr:col>
      <xdr:colOff>9525</xdr:colOff>
      <xdr:row>11</xdr:row>
      <xdr:rowOff>9525</xdr:rowOff>
    </xdr:to>
    <xdr:sp macro="" textlink="">
      <xdr:nvSpPr>
        <xdr:cNvPr id="117" name="AutoShape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rrowheads="1"/>
        </xdr:cNvSpPr>
      </xdr:nvSpPr>
      <xdr:spPr bwMode="auto">
        <a:xfrm>
          <a:off x="4581525" y="1428750"/>
          <a:ext cx="6953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13</xdr:row>
      <xdr:rowOff>9525</xdr:rowOff>
    </xdr:from>
    <xdr:to>
      <xdr:col>19</xdr:col>
      <xdr:colOff>9525</xdr:colOff>
      <xdr:row>16</xdr:row>
      <xdr:rowOff>0</xdr:rowOff>
    </xdr:to>
    <xdr:sp macro="" textlink="">
      <xdr:nvSpPr>
        <xdr:cNvPr id="118" name="AutoShape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rrowheads="1"/>
        </xdr:cNvSpPr>
      </xdr:nvSpPr>
      <xdr:spPr bwMode="auto">
        <a:xfrm>
          <a:off x="4581525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13</xdr:row>
      <xdr:rowOff>0</xdr:rowOff>
    </xdr:from>
    <xdr:to>
      <xdr:col>7</xdr:col>
      <xdr:colOff>0</xdr:colOff>
      <xdr:row>16</xdr:row>
      <xdr:rowOff>9525</xdr:rowOff>
    </xdr:to>
    <xdr:sp macro="" textlink="">
      <xdr:nvSpPr>
        <xdr:cNvPr id="119" name="AutoShape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rrowheads="1"/>
        </xdr:cNvSpPr>
      </xdr:nvSpPr>
      <xdr:spPr bwMode="auto">
        <a:xfrm>
          <a:off x="1952625" y="22764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18</xdr:row>
      <xdr:rowOff>0</xdr:rowOff>
    </xdr:from>
    <xdr:to>
      <xdr:col>7</xdr:col>
      <xdr:colOff>0</xdr:colOff>
      <xdr:row>21</xdr:row>
      <xdr:rowOff>9525</xdr:rowOff>
    </xdr:to>
    <xdr:sp macro="" textlink="">
      <xdr:nvSpPr>
        <xdr:cNvPr id="120" name="AutoShape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Arrowheads="1"/>
        </xdr:cNvSpPr>
      </xdr:nvSpPr>
      <xdr:spPr bwMode="auto">
        <a:xfrm>
          <a:off x="1952625" y="313372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13</xdr:col>
      <xdr:colOff>0</xdr:colOff>
      <xdr:row>21</xdr:row>
      <xdr:rowOff>9525</xdr:rowOff>
    </xdr:to>
    <xdr:sp macro="" textlink="">
      <xdr:nvSpPr>
        <xdr:cNvPr id="121" name="AutoShape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rrowheads="1"/>
        </xdr:cNvSpPr>
      </xdr:nvSpPr>
      <xdr:spPr bwMode="auto">
        <a:xfrm>
          <a:off x="3295650" y="313372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23</xdr:row>
      <xdr:rowOff>0</xdr:rowOff>
    </xdr:from>
    <xdr:to>
      <xdr:col>7</xdr:col>
      <xdr:colOff>0</xdr:colOff>
      <xdr:row>26</xdr:row>
      <xdr:rowOff>9525</xdr:rowOff>
    </xdr:to>
    <xdr:sp macro="" textlink="">
      <xdr:nvSpPr>
        <xdr:cNvPr id="128" name="AutoShape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 noChangeArrowheads="1"/>
        </xdr:cNvSpPr>
      </xdr:nvSpPr>
      <xdr:spPr bwMode="auto">
        <a:xfrm>
          <a:off x="1952625" y="39909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13</xdr:col>
      <xdr:colOff>0</xdr:colOff>
      <xdr:row>26</xdr:row>
      <xdr:rowOff>9525</xdr:rowOff>
    </xdr:to>
    <xdr:sp macro="" textlink="">
      <xdr:nvSpPr>
        <xdr:cNvPr id="129" name="AutoShap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rrowheads="1"/>
        </xdr:cNvSpPr>
      </xdr:nvSpPr>
      <xdr:spPr bwMode="auto">
        <a:xfrm>
          <a:off x="3295650" y="399097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30" name="AutoShape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Arrowheads="1"/>
        </xdr:cNvSpPr>
      </xdr:nvSpPr>
      <xdr:spPr bwMode="auto">
        <a:xfrm>
          <a:off x="1952625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131" name="AutoShape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Arrowheads="1"/>
        </xdr:cNvSpPr>
      </xdr:nvSpPr>
      <xdr:spPr bwMode="auto">
        <a:xfrm>
          <a:off x="3295650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</xdr:row>
      <xdr:rowOff>9525</xdr:rowOff>
    </xdr:from>
    <xdr:to>
      <xdr:col>25</xdr:col>
      <xdr:colOff>9525</xdr:colOff>
      <xdr:row>11</xdr:row>
      <xdr:rowOff>9525</xdr:rowOff>
    </xdr:to>
    <xdr:sp macro="" textlink="">
      <xdr:nvSpPr>
        <xdr:cNvPr id="132" name="AutoShape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Arrowheads="1"/>
        </xdr:cNvSpPr>
      </xdr:nvSpPr>
      <xdr:spPr bwMode="auto">
        <a:xfrm>
          <a:off x="5953125" y="1428750"/>
          <a:ext cx="6953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13</xdr:row>
      <xdr:rowOff>9525</xdr:rowOff>
    </xdr:from>
    <xdr:to>
      <xdr:col>25</xdr:col>
      <xdr:colOff>9525</xdr:colOff>
      <xdr:row>16</xdr:row>
      <xdr:rowOff>0</xdr:rowOff>
    </xdr:to>
    <xdr:sp macro="" textlink="">
      <xdr:nvSpPr>
        <xdr:cNvPr id="133" name="AutoShape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rrowheads="1"/>
        </xdr:cNvSpPr>
      </xdr:nvSpPr>
      <xdr:spPr bwMode="auto">
        <a:xfrm>
          <a:off x="5953125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6" name="AutoShape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Arrowheads="1"/>
        </xdr:cNvSpPr>
      </xdr:nvSpPr>
      <xdr:spPr bwMode="auto">
        <a:xfrm>
          <a:off x="6858000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7" name="AutoShape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Arrowheads="1"/>
        </xdr:cNvSpPr>
      </xdr:nvSpPr>
      <xdr:spPr bwMode="auto">
        <a:xfrm>
          <a:off x="6858000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8" name="AutoShape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rrowheads="1"/>
        </xdr:cNvSpPr>
      </xdr:nvSpPr>
      <xdr:spPr bwMode="auto">
        <a:xfrm>
          <a:off x="6858000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9" name="AutoShape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Arrowheads="1"/>
        </xdr:cNvSpPr>
      </xdr:nvSpPr>
      <xdr:spPr bwMode="auto">
        <a:xfrm>
          <a:off x="6858000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18</xdr:row>
      <xdr:rowOff>9525</xdr:rowOff>
    </xdr:from>
    <xdr:to>
      <xdr:col>25</xdr:col>
      <xdr:colOff>9525</xdr:colOff>
      <xdr:row>21</xdr:row>
      <xdr:rowOff>0</xdr:rowOff>
    </xdr:to>
    <xdr:sp macro="" textlink="">
      <xdr:nvSpPr>
        <xdr:cNvPr id="140" name="AutoShape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Arrowheads="1"/>
        </xdr:cNvSpPr>
      </xdr:nvSpPr>
      <xdr:spPr bwMode="auto">
        <a:xfrm>
          <a:off x="5953125" y="314325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41" name="AutoShape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rrowheads="1"/>
        </xdr:cNvSpPr>
      </xdr:nvSpPr>
      <xdr:spPr bwMode="auto">
        <a:xfrm>
          <a:off x="6858000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42" name="AutoShape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 noChangeArrowheads="1"/>
        </xdr:cNvSpPr>
      </xdr:nvSpPr>
      <xdr:spPr bwMode="auto">
        <a:xfrm>
          <a:off x="6858000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19</xdr:col>
      <xdr:colOff>0</xdr:colOff>
      <xdr:row>26</xdr:row>
      <xdr:rowOff>9525</xdr:rowOff>
    </xdr:to>
    <xdr:sp macro="" textlink="">
      <xdr:nvSpPr>
        <xdr:cNvPr id="143" name="AutoShape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Arrowheads="1"/>
        </xdr:cNvSpPr>
      </xdr:nvSpPr>
      <xdr:spPr bwMode="auto">
        <a:xfrm>
          <a:off x="4610100" y="399097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44" name="AutoShape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Arrowheads="1"/>
        </xdr:cNvSpPr>
      </xdr:nvSpPr>
      <xdr:spPr bwMode="auto">
        <a:xfrm>
          <a:off x="4610100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27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145" name="AutoShape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Arrowheads="1"/>
        </xdr:cNvSpPr>
      </xdr:nvSpPr>
      <xdr:spPr bwMode="auto">
        <a:xfrm>
          <a:off x="5981700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6" name="Line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7" name="Line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8" name="Line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9" name="Line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0" name="Line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1" name="Line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2" name="Line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3" name="Line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4" name="Line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5" name="Line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6" name="Line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7" name="Line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8" name="Line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9" name="Line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0" name="Line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1" name="Line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2" name="Line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3" name="Line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4" name="Line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5" name="Line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6" name="Line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7" name="Line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8" name="Line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9" name="Line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0" name="Line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1" name="Line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2" name="Line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3" name="Line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4" name="Line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5" name="Line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6" name="Line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7" name="Line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8" name="Line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9" name="Line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0" name="Line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1" name="Line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2" name="Line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3" name="Line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4" name="Line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5" name="Line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6" name="Line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7" name="Line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8" name="Line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9" name="Line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0" name="Line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1" name="Line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2" name="Line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3" name="Line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4" name="Line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5" name="Line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6" name="Line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7" name="Line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8" name="Line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9" name="Line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0" name="Line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1" name="Line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2" name="Line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3" name="Line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4" name="Line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5" name="Line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6" name="Line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7" name="Line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8" name="Line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9" name="Line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0" name="Line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1" name="Line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2" name="Line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3" name="Line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4" name="Line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5" name="Line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6" name="Line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7" name="Line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8" name="Line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9" name="Line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0" name="Line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1" name="Line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2" name="Line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3" name="Line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4" name="Line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5" name="Line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6" name="Line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7" name="Line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8" name="Line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9" name="Line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0" name="Line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1" name="Line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2" name="Line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3" name="Line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4" name="Line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5" name="Line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6" name="Line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7" name="Line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8" name="Line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9" name="Line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0" name="Line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1" name="Line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2" name="Line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3" name="Line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4" name="Line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5" name="Line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6" name="Line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7" name="Line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8" name="Line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9" name="Line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0" name="Line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1" name="Line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2" name="Line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3" name="Line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4" name="Line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5" name="Line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6" name="Line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7" name="Line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>
          <a:spLocks noChangeShapeType="1"/>
        </xdr:cNvSpPr>
      </xdr:nvSpPr>
      <xdr:spPr bwMode="auto">
        <a:xfrm>
          <a:off x="1543050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58" name="AutoShape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>
          <a:spLocks noChangeArrowheads="1"/>
        </xdr:cNvSpPr>
      </xdr:nvSpPr>
      <xdr:spPr bwMode="auto">
        <a:xfrm>
          <a:off x="3295650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27</xdr:row>
      <xdr:rowOff>0</xdr:rowOff>
    </xdr:from>
    <xdr:to>
      <xdr:col>19</xdr:col>
      <xdr:colOff>9525</xdr:colOff>
      <xdr:row>27</xdr:row>
      <xdr:rowOff>0</xdr:rowOff>
    </xdr:to>
    <xdr:sp macro="" textlink="">
      <xdr:nvSpPr>
        <xdr:cNvPr id="259" name="AutoShape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>
          <a:spLocks noChangeArrowheads="1"/>
        </xdr:cNvSpPr>
      </xdr:nvSpPr>
      <xdr:spPr bwMode="auto">
        <a:xfrm>
          <a:off x="4581525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27</xdr:row>
      <xdr:rowOff>0</xdr:rowOff>
    </xdr:from>
    <xdr:to>
      <xdr:col>19</xdr:col>
      <xdr:colOff>9525</xdr:colOff>
      <xdr:row>27</xdr:row>
      <xdr:rowOff>0</xdr:rowOff>
    </xdr:to>
    <xdr:sp macro="" textlink="">
      <xdr:nvSpPr>
        <xdr:cNvPr id="260" name="AutoShape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>
          <a:spLocks noChangeArrowheads="1"/>
        </xdr:cNvSpPr>
      </xdr:nvSpPr>
      <xdr:spPr bwMode="auto">
        <a:xfrm>
          <a:off x="4581525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1" name="AutoShape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>
          <a:spLocks noChangeArrowheads="1"/>
        </xdr:cNvSpPr>
      </xdr:nvSpPr>
      <xdr:spPr bwMode="auto">
        <a:xfrm>
          <a:off x="1952625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2" name="AutoShape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>
          <a:spLocks noChangeArrowheads="1"/>
        </xdr:cNvSpPr>
      </xdr:nvSpPr>
      <xdr:spPr bwMode="auto">
        <a:xfrm>
          <a:off x="1952625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63" name="AutoShape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>
          <a:spLocks noChangeArrowheads="1"/>
        </xdr:cNvSpPr>
      </xdr:nvSpPr>
      <xdr:spPr bwMode="auto">
        <a:xfrm>
          <a:off x="3295650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4" name="AutoShape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>
          <a:spLocks noChangeArrowheads="1"/>
        </xdr:cNvSpPr>
      </xdr:nvSpPr>
      <xdr:spPr bwMode="auto">
        <a:xfrm>
          <a:off x="1952625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65" name="AutoShape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>
          <a:spLocks noChangeArrowheads="1"/>
        </xdr:cNvSpPr>
      </xdr:nvSpPr>
      <xdr:spPr bwMode="auto">
        <a:xfrm>
          <a:off x="3295650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66" name="AutoShape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>
          <a:spLocks noChangeArrowheads="1"/>
        </xdr:cNvSpPr>
      </xdr:nvSpPr>
      <xdr:spPr bwMode="auto">
        <a:xfrm>
          <a:off x="5953125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67" name="AutoShape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>
          <a:spLocks noChangeArrowheads="1"/>
        </xdr:cNvSpPr>
      </xdr:nvSpPr>
      <xdr:spPr bwMode="auto">
        <a:xfrm>
          <a:off x="5953125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268" name="AutoShape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>
          <a:spLocks noChangeArrowheads="1"/>
        </xdr:cNvSpPr>
      </xdr:nvSpPr>
      <xdr:spPr bwMode="auto">
        <a:xfrm>
          <a:off x="4610100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</xdr:row>
      <xdr:rowOff>9525</xdr:rowOff>
    </xdr:from>
    <xdr:to>
      <xdr:col>26</xdr:col>
      <xdr:colOff>0</xdr:colOff>
      <xdr:row>11</xdr:row>
      <xdr:rowOff>9525</xdr:rowOff>
    </xdr:to>
    <xdr:sp macro="" textlink="">
      <xdr:nvSpPr>
        <xdr:cNvPr id="269" name="AutoShape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>
          <a:spLocks noChangeArrowheads="1"/>
        </xdr:cNvSpPr>
      </xdr:nvSpPr>
      <xdr:spPr bwMode="auto">
        <a:xfrm>
          <a:off x="6858000" y="14287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13</xdr:row>
      <xdr:rowOff>9525</xdr:rowOff>
    </xdr:from>
    <xdr:to>
      <xdr:col>26</xdr:col>
      <xdr:colOff>0</xdr:colOff>
      <xdr:row>16</xdr:row>
      <xdr:rowOff>0</xdr:rowOff>
    </xdr:to>
    <xdr:sp macro="" textlink="">
      <xdr:nvSpPr>
        <xdr:cNvPr id="270" name="AutoShape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>
          <a:spLocks noChangeArrowheads="1"/>
        </xdr:cNvSpPr>
      </xdr:nvSpPr>
      <xdr:spPr bwMode="auto">
        <a:xfrm>
          <a:off x="6858000" y="22860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271" name="AutoShape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>
          <a:spLocks noChangeArrowheads="1"/>
        </xdr:cNvSpPr>
      </xdr:nvSpPr>
      <xdr:spPr bwMode="auto">
        <a:xfrm>
          <a:off x="6858000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272" name="AutoShape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>
          <a:spLocks noChangeArrowheads="1"/>
        </xdr:cNvSpPr>
      </xdr:nvSpPr>
      <xdr:spPr bwMode="auto">
        <a:xfrm>
          <a:off x="6858000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18</xdr:row>
      <xdr:rowOff>9525</xdr:rowOff>
    </xdr:from>
    <xdr:to>
      <xdr:col>26</xdr:col>
      <xdr:colOff>0</xdr:colOff>
      <xdr:row>21</xdr:row>
      <xdr:rowOff>0</xdr:rowOff>
    </xdr:to>
    <xdr:sp macro="" textlink="">
      <xdr:nvSpPr>
        <xdr:cNvPr id="273" name="AutoShape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>
          <a:spLocks noChangeArrowheads="1"/>
        </xdr:cNvSpPr>
      </xdr:nvSpPr>
      <xdr:spPr bwMode="auto">
        <a:xfrm>
          <a:off x="6858000" y="31432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4" name="AutoShape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>
          <a:spLocks noChangeArrowheads="1"/>
        </xdr:cNvSpPr>
      </xdr:nvSpPr>
      <xdr:spPr bwMode="auto">
        <a:xfrm>
          <a:off x="6858000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5" name="AutoShape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>
          <a:spLocks noChangeArrowheads="1"/>
        </xdr:cNvSpPr>
      </xdr:nvSpPr>
      <xdr:spPr bwMode="auto">
        <a:xfrm>
          <a:off x="6858000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6" name="AutoShape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>
          <a:spLocks noChangeArrowheads="1"/>
        </xdr:cNvSpPr>
      </xdr:nvSpPr>
      <xdr:spPr bwMode="auto">
        <a:xfrm>
          <a:off x="6858000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77" name="AutoShape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>
          <a:spLocks noChangeArrowheads="1"/>
        </xdr:cNvSpPr>
      </xdr:nvSpPr>
      <xdr:spPr bwMode="auto">
        <a:xfrm>
          <a:off x="5953125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78" name="AutoShape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/>
        </xdr:cNvSpPr>
      </xdr:nvSpPr>
      <xdr:spPr bwMode="auto">
        <a:xfrm>
          <a:off x="5953125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27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279" name="AutoShape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>
          <a:spLocks noChangeArrowheads="1"/>
        </xdr:cNvSpPr>
      </xdr:nvSpPr>
      <xdr:spPr bwMode="auto">
        <a:xfrm>
          <a:off x="5981700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9525</xdr:rowOff>
    </xdr:from>
    <xdr:to>
      <xdr:col>26</xdr:col>
      <xdr:colOff>0</xdr:colOff>
      <xdr:row>26</xdr:row>
      <xdr:rowOff>0</xdr:rowOff>
    </xdr:to>
    <xdr:sp macro="" textlink="">
      <xdr:nvSpPr>
        <xdr:cNvPr id="280" name="AutoShape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>
          <a:spLocks noChangeArrowheads="1"/>
        </xdr:cNvSpPr>
      </xdr:nvSpPr>
      <xdr:spPr bwMode="auto">
        <a:xfrm>
          <a:off x="6858000" y="40005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13</xdr:col>
      <xdr:colOff>0</xdr:colOff>
      <xdr:row>21</xdr:row>
      <xdr:rowOff>9525</xdr:rowOff>
    </xdr:to>
    <xdr:sp macro="" textlink="">
      <xdr:nvSpPr>
        <xdr:cNvPr id="283" name="AutoShape 14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>
          <a:spLocks noChangeArrowheads="1"/>
        </xdr:cNvSpPr>
      </xdr:nvSpPr>
      <xdr:spPr bwMode="auto">
        <a:xfrm>
          <a:off x="3295650" y="313372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13</xdr:row>
      <xdr:rowOff>9525</xdr:rowOff>
    </xdr:from>
    <xdr:to>
      <xdr:col>19</xdr:col>
      <xdr:colOff>9525</xdr:colOff>
      <xdr:row>16</xdr:row>
      <xdr:rowOff>0</xdr:rowOff>
    </xdr:to>
    <xdr:sp macro="" textlink="">
      <xdr:nvSpPr>
        <xdr:cNvPr id="284" name="AutoShape 117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/>
        </xdr:cNvSpPr>
      </xdr:nvSpPr>
      <xdr:spPr bwMode="auto">
        <a:xfrm>
          <a:off x="4581525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13</xdr:row>
      <xdr:rowOff>9525</xdr:rowOff>
    </xdr:from>
    <xdr:to>
      <xdr:col>25</xdr:col>
      <xdr:colOff>9525</xdr:colOff>
      <xdr:row>16</xdr:row>
      <xdr:rowOff>0</xdr:rowOff>
    </xdr:to>
    <xdr:sp macro="" textlink="">
      <xdr:nvSpPr>
        <xdr:cNvPr id="285" name="AutoShape 132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>
          <a:spLocks noChangeArrowheads="1"/>
        </xdr:cNvSpPr>
      </xdr:nvSpPr>
      <xdr:spPr bwMode="auto">
        <a:xfrm>
          <a:off x="5953125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27%20&#12496;&#12524;&#12540;&#12508;&#12540;&#12523;/H27%20&#24066;&#12496;&#12524;&#12540;&#23554;&#38272;&#37096;/H27%20&#22823;&#20250;&#32068;&#21512;&#12379;/03%20H27%20&#32207;&#21512;&#20307;&#32946;&#22823;&#20250;&#12288;&#22899;&#23376;&#32068;&#21512;&#123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体女子"/>
      <sheetName val="女子二日目リーグ"/>
    </sheetNames>
    <sheetDataSet>
      <sheetData sheetId="0">
        <row r="73">
          <cell r="AR73"/>
          <cell r="BA73"/>
          <cell r="BJ73"/>
          <cell r="BS73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186"/>
  <sheetViews>
    <sheetView tabSelected="1" zoomScale="85" zoomScaleNormal="85" zoomScaleSheetLayoutView="25" workbookViewId="0">
      <selection activeCell="M1" sqref="M1"/>
    </sheetView>
  </sheetViews>
  <sheetFormatPr defaultRowHeight="13.5" x14ac:dyDescent="0.15"/>
  <cols>
    <col min="1" max="4" width="3.25" customWidth="1"/>
    <col min="5" max="6" width="3.75" customWidth="1"/>
    <col min="7" max="27" width="3.25" customWidth="1"/>
    <col min="28" max="28" width="3.875" customWidth="1"/>
    <col min="29" max="29" width="3.375" customWidth="1"/>
    <col min="30" max="30" width="3.25" customWidth="1"/>
    <col min="31" max="31" width="3.5" customWidth="1"/>
    <col min="32" max="90" width="3.25" customWidth="1"/>
  </cols>
  <sheetData>
    <row r="1" spans="1:43" s="136" customFormat="1" ht="33.75" customHeight="1" x14ac:dyDescent="0.15">
      <c r="A1" s="141" t="s">
        <v>118</v>
      </c>
    </row>
    <row r="2" spans="1:43" s="35" customFormat="1" ht="23.25" customHeight="1" x14ac:dyDescent="0.15">
      <c r="A2" s="1" t="s">
        <v>0</v>
      </c>
      <c r="AA2" s="35" t="s">
        <v>119</v>
      </c>
    </row>
    <row r="3" spans="1:43" s="35" customFormat="1" ht="23.25" customHeight="1" x14ac:dyDescent="0.15">
      <c r="A3" s="2" t="s">
        <v>120</v>
      </c>
      <c r="B3" s="36"/>
    </row>
    <row r="4" spans="1:43" s="35" customFormat="1" ht="23.25" customHeight="1" x14ac:dyDescent="0.15">
      <c r="A4" s="1" t="s">
        <v>1</v>
      </c>
    </row>
    <row r="5" spans="1:43" s="35" customFormat="1" ht="9" customHeight="1" x14ac:dyDescent="0.15">
      <c r="A5" s="1"/>
    </row>
    <row r="6" spans="1:43" ht="19.5" customHeight="1" x14ac:dyDescent="0.15">
      <c r="A6" s="215" t="s">
        <v>111</v>
      </c>
      <c r="B6" s="215"/>
      <c r="C6" s="215"/>
      <c r="D6" s="215"/>
      <c r="E6" s="244" t="s">
        <v>18</v>
      </c>
      <c r="F6" s="244"/>
      <c r="G6" s="15"/>
      <c r="H6" s="15"/>
      <c r="I6" s="15"/>
      <c r="J6" s="15"/>
      <c r="K6" s="15"/>
      <c r="L6" s="15"/>
      <c r="M6" s="15"/>
      <c r="N6" s="15"/>
      <c r="O6" s="3"/>
      <c r="P6" s="3"/>
    </row>
    <row r="7" spans="1:43" ht="19.5" customHeight="1" x14ac:dyDescent="0.15">
      <c r="A7" s="215"/>
      <c r="B7" s="215"/>
      <c r="C7" s="215"/>
      <c r="D7" s="215"/>
      <c r="E7" s="244"/>
      <c r="F7" s="244"/>
      <c r="G7" s="6"/>
      <c r="H7" s="6"/>
      <c r="I7" s="6"/>
      <c r="J7" s="6"/>
      <c r="K7" s="6"/>
      <c r="L7" s="6"/>
      <c r="M7" s="6"/>
      <c r="N7" s="5"/>
      <c r="O7" s="6"/>
      <c r="P7" s="3"/>
      <c r="AK7" s="138"/>
    </row>
    <row r="8" spans="1:43" ht="19.5" customHeight="1" x14ac:dyDescent="0.15">
      <c r="A8" s="114"/>
      <c r="B8" s="115"/>
      <c r="C8" s="115"/>
      <c r="D8" s="115"/>
      <c r="E8" s="31"/>
      <c r="F8" s="32"/>
      <c r="G8" s="6"/>
      <c r="H8" s="6"/>
      <c r="I8" s="9"/>
      <c r="J8" s="9"/>
      <c r="K8" s="9" t="s">
        <v>2</v>
      </c>
      <c r="L8" s="9"/>
      <c r="M8" s="9"/>
      <c r="N8" s="10"/>
      <c r="O8" s="6"/>
      <c r="P8" s="3"/>
    </row>
    <row r="9" spans="1:43" ht="19.5" customHeight="1" x14ac:dyDescent="0.15">
      <c r="A9" s="114"/>
      <c r="B9" s="115"/>
      <c r="C9" s="115"/>
      <c r="D9" s="115"/>
      <c r="E9" s="31"/>
      <c r="F9" s="32"/>
      <c r="G9" s="6"/>
      <c r="H9" s="6"/>
      <c r="I9" s="11" t="str">
        <f>IF(J8="","",IF(J8&gt;L8,1,0)+IF(J9&gt;L9,1,0)+IF(J10&gt;L10,1,0))</f>
        <v/>
      </c>
      <c r="J9" s="9"/>
      <c r="K9" s="9" t="s">
        <v>2</v>
      </c>
      <c r="L9" s="9"/>
      <c r="M9" s="11" t="str">
        <f>IF(L8="","",IF(L8&gt;J8,1,0)+IF(L9&gt;J9,1,0)+IF(L10&gt;J10,1,0))</f>
        <v/>
      </c>
      <c r="N9" s="10"/>
      <c r="O9" s="6"/>
      <c r="P9" s="3"/>
      <c r="X9" s="236" t="s">
        <v>116</v>
      </c>
      <c r="Y9" s="237"/>
      <c r="Z9" s="237"/>
      <c r="AA9" s="237"/>
      <c r="AB9" s="229" t="s">
        <v>7</v>
      </c>
      <c r="AC9" s="229"/>
      <c r="AD9" s="15"/>
      <c r="AE9" s="15"/>
      <c r="AF9" s="15"/>
      <c r="AG9" s="15"/>
      <c r="AH9" s="15"/>
      <c r="AI9" s="15"/>
      <c r="AJ9" s="6"/>
      <c r="AK9" s="6"/>
      <c r="AL9" s="6"/>
    </row>
    <row r="10" spans="1:43" ht="19.5" customHeight="1" x14ac:dyDescent="0.15">
      <c r="A10" s="114"/>
      <c r="B10" s="115"/>
      <c r="C10" s="115"/>
      <c r="D10" s="115"/>
      <c r="E10" s="31"/>
      <c r="F10" s="32"/>
      <c r="G10" s="6"/>
      <c r="H10" s="6"/>
      <c r="I10" s="9"/>
      <c r="J10" s="9"/>
      <c r="K10" s="9" t="s">
        <v>2</v>
      </c>
      <c r="L10" s="9"/>
      <c r="M10" s="9"/>
      <c r="N10" s="37" t="s">
        <v>29</v>
      </c>
      <c r="O10" s="25"/>
      <c r="P10" s="15"/>
      <c r="X10" s="237"/>
      <c r="Y10" s="237"/>
      <c r="Z10" s="237"/>
      <c r="AA10" s="237"/>
      <c r="AB10" s="229"/>
      <c r="AC10" s="229"/>
      <c r="AD10" s="6"/>
      <c r="AE10" s="6"/>
      <c r="AF10" s="6"/>
      <c r="AG10" s="6"/>
      <c r="AH10" s="6"/>
      <c r="AI10" s="5"/>
      <c r="AJ10" s="6"/>
      <c r="AK10" s="6"/>
      <c r="AL10" s="6"/>
    </row>
    <row r="11" spans="1:43" ht="19.5" customHeight="1" x14ac:dyDescent="0.15">
      <c r="A11" s="217" t="s">
        <v>112</v>
      </c>
      <c r="B11" s="215"/>
      <c r="C11" s="215"/>
      <c r="D11" s="215"/>
      <c r="E11" s="229" t="s">
        <v>19</v>
      </c>
      <c r="F11" s="229"/>
      <c r="G11" s="6"/>
      <c r="H11" s="6"/>
      <c r="I11" s="6"/>
      <c r="J11" s="6"/>
      <c r="K11" s="6"/>
      <c r="L11" s="6"/>
      <c r="M11" s="6"/>
      <c r="N11" s="38"/>
      <c r="O11" s="13"/>
      <c r="P11" s="10"/>
      <c r="X11" s="115"/>
      <c r="Y11" s="115"/>
      <c r="Z11" s="115"/>
      <c r="AA11" s="115"/>
      <c r="AB11" s="33"/>
      <c r="AC11" s="34"/>
      <c r="AD11" s="9"/>
      <c r="AE11" s="9"/>
      <c r="AF11" s="9" t="s">
        <v>2</v>
      </c>
      <c r="AG11" s="9"/>
      <c r="AH11" s="9"/>
      <c r="AI11" s="10" t="s">
        <v>32</v>
      </c>
      <c r="AJ11" s="19"/>
      <c r="AK11" s="19"/>
      <c r="AL11" s="6"/>
    </row>
    <row r="12" spans="1:43" ht="19.5" customHeight="1" x14ac:dyDescent="0.15">
      <c r="A12" s="215"/>
      <c r="B12" s="215"/>
      <c r="C12" s="215"/>
      <c r="D12" s="215"/>
      <c r="E12" s="229"/>
      <c r="F12" s="229"/>
      <c r="G12" s="4"/>
      <c r="H12" s="4"/>
      <c r="I12" s="4"/>
      <c r="J12" s="4"/>
      <c r="K12" s="4"/>
      <c r="L12" s="4"/>
      <c r="M12" s="13"/>
      <c r="N12" s="38" t="s">
        <v>3</v>
      </c>
      <c r="O12" s="6"/>
      <c r="P12" s="10"/>
      <c r="X12" s="115"/>
      <c r="Y12" s="115"/>
      <c r="Z12" s="116"/>
      <c r="AA12" s="115"/>
      <c r="AB12" s="33"/>
      <c r="AC12" s="34"/>
      <c r="AD12" s="11" t="str">
        <f>IF(AE11="","",IF(AE11&gt;AG11,1,0)+IF(AE12&gt;AG12,1,0)+IF(AE13&gt;AG13,1,0))</f>
        <v/>
      </c>
      <c r="AE12" s="9"/>
      <c r="AF12" s="9" t="s">
        <v>2</v>
      </c>
      <c r="AG12" s="9"/>
      <c r="AH12" s="11" t="str">
        <f>IF(AG11="","",IF(AG11&gt;AE11,1,0)+IF(AG12&gt;AE12,1,0)+IF(AG13&gt;AE13,1,0))</f>
        <v/>
      </c>
      <c r="AI12" s="21"/>
      <c r="AJ12" s="17"/>
      <c r="AK12" s="17"/>
      <c r="AL12" s="6"/>
    </row>
    <row r="13" spans="1:43" ht="19.5" customHeight="1" x14ac:dyDescent="0.15">
      <c r="A13" s="114"/>
      <c r="B13" s="115"/>
      <c r="C13" s="115"/>
      <c r="D13" s="115"/>
      <c r="E13" s="31"/>
      <c r="F13" s="32"/>
      <c r="G13" s="9"/>
      <c r="H13" s="9"/>
      <c r="I13" s="9" t="s">
        <v>2</v>
      </c>
      <c r="J13" s="9"/>
      <c r="K13" s="9"/>
      <c r="M13" s="25"/>
      <c r="N13" s="142" t="s">
        <v>4</v>
      </c>
      <c r="O13" s="6"/>
      <c r="P13" s="10"/>
      <c r="X13" s="115"/>
      <c r="Y13" s="115"/>
      <c r="Z13" s="116"/>
      <c r="AA13" s="116"/>
      <c r="AB13" s="33"/>
      <c r="AC13" s="34"/>
      <c r="AD13" s="9"/>
      <c r="AE13" s="9"/>
      <c r="AF13" s="9" t="s">
        <v>2</v>
      </c>
      <c r="AG13" s="9"/>
      <c r="AH13" s="9"/>
      <c r="AI13" s="6" t="s">
        <v>3</v>
      </c>
      <c r="AJ13" s="18"/>
      <c r="AK13" s="20"/>
      <c r="AL13" s="6"/>
    </row>
    <row r="14" spans="1:43" ht="19.5" customHeight="1" x14ac:dyDescent="0.15">
      <c r="A14" s="114"/>
      <c r="B14" s="115"/>
      <c r="C14" s="115"/>
      <c r="D14" s="115"/>
      <c r="E14" s="31"/>
      <c r="F14" s="32"/>
      <c r="G14" s="11" t="str">
        <f>IF(H13="","",IF(H13&gt;J13,1,0)+IF(H14&gt;J14,1,0)+IF(H15&gt;J15,1,0))</f>
        <v/>
      </c>
      <c r="H14" s="9"/>
      <c r="I14" s="9" t="s">
        <v>2</v>
      </c>
      <c r="J14" s="9"/>
      <c r="K14" s="11" t="str">
        <f>IF(J13="","",IF(J13&gt;H13,1,0)+IF(J14&gt;H14,1,0)+IF(J15&gt;H15,1,0))</f>
        <v/>
      </c>
      <c r="L14" s="37" t="s">
        <v>28</v>
      </c>
      <c r="M14" s="6"/>
      <c r="N14" s="6"/>
      <c r="O14" s="6"/>
      <c r="P14" s="10"/>
      <c r="X14" s="217" t="s">
        <v>115</v>
      </c>
      <c r="Y14" s="215"/>
      <c r="Z14" s="215"/>
      <c r="AA14" s="215"/>
      <c r="AB14" s="229" t="s">
        <v>23</v>
      </c>
      <c r="AC14" s="229"/>
      <c r="AD14" s="6"/>
      <c r="AE14" s="6"/>
      <c r="AF14" s="6"/>
      <c r="AG14" s="6"/>
      <c r="AH14" s="6"/>
      <c r="AI14" s="41" t="s">
        <v>117</v>
      </c>
      <c r="AJ14" s="13"/>
      <c r="AK14" s="10"/>
      <c r="AL14" s="6"/>
    </row>
    <row r="15" spans="1:43" ht="19.5" customHeight="1" thickBot="1" x14ac:dyDescent="0.2">
      <c r="A15" s="114"/>
      <c r="B15" s="115"/>
      <c r="C15" s="115"/>
      <c r="D15" s="115"/>
      <c r="E15" s="31"/>
      <c r="F15" s="32"/>
      <c r="G15" s="9"/>
      <c r="H15" s="9"/>
      <c r="I15" s="9" t="s">
        <v>2</v>
      </c>
      <c r="J15" s="9"/>
      <c r="K15" s="9"/>
      <c r="L15" s="38" t="s">
        <v>3</v>
      </c>
      <c r="M15" s="6"/>
      <c r="N15" s="6"/>
      <c r="O15" s="6"/>
      <c r="P15" s="10"/>
      <c r="R15" s="40" t="s">
        <v>10</v>
      </c>
      <c r="X15" s="215"/>
      <c r="Y15" s="215"/>
      <c r="Z15" s="215"/>
      <c r="AA15" s="215"/>
      <c r="AB15" s="229"/>
      <c r="AC15" s="229"/>
      <c r="AD15" s="4"/>
      <c r="AE15" s="4"/>
      <c r="AF15" s="4"/>
      <c r="AG15" s="4"/>
      <c r="AH15" s="4"/>
      <c r="AI15" s="4"/>
      <c r="AJ15" s="6"/>
      <c r="AK15" s="10"/>
      <c r="AL15" s="6"/>
      <c r="AM15" s="40" t="s">
        <v>9</v>
      </c>
    </row>
    <row r="16" spans="1:43" ht="19.5" customHeight="1" thickTop="1" x14ac:dyDescent="0.15">
      <c r="A16" s="217" t="s">
        <v>113</v>
      </c>
      <c r="B16" s="215"/>
      <c r="C16" s="215"/>
      <c r="D16" s="215"/>
      <c r="E16" s="229" t="s">
        <v>20</v>
      </c>
      <c r="F16" s="229"/>
      <c r="G16" s="15"/>
      <c r="H16" s="15"/>
      <c r="I16" s="15"/>
      <c r="J16" s="15"/>
      <c r="K16" s="15"/>
      <c r="L16" s="142" t="s">
        <v>110</v>
      </c>
      <c r="M16" s="6"/>
      <c r="N16" s="6"/>
      <c r="O16" s="6"/>
      <c r="P16" s="10"/>
      <c r="Q16" s="143"/>
      <c r="R16" s="230"/>
      <c r="S16" s="231"/>
      <c r="T16" s="231"/>
      <c r="U16" s="231"/>
      <c r="V16" s="232"/>
      <c r="X16" s="115"/>
      <c r="Y16" s="115"/>
      <c r="Z16" s="116"/>
      <c r="AA16" s="116"/>
      <c r="AB16" s="33"/>
      <c r="AC16" s="34"/>
      <c r="AD16" s="6"/>
      <c r="AE16" s="6"/>
      <c r="AF16" s="9"/>
      <c r="AG16" s="9"/>
      <c r="AH16" s="9" t="s">
        <v>2</v>
      </c>
      <c r="AI16" s="9"/>
      <c r="AJ16" s="9"/>
      <c r="AK16" s="10" t="s">
        <v>35</v>
      </c>
      <c r="AL16" s="147"/>
      <c r="AM16" s="230"/>
      <c r="AN16" s="231"/>
      <c r="AO16" s="231"/>
      <c r="AP16" s="231"/>
      <c r="AQ16" s="232"/>
    </row>
    <row r="17" spans="1:43" ht="19.5" customHeight="1" thickBot="1" x14ac:dyDescent="0.2">
      <c r="A17" s="215"/>
      <c r="B17" s="215"/>
      <c r="C17" s="215"/>
      <c r="D17" s="215"/>
      <c r="E17" s="229"/>
      <c r="F17" s="229"/>
      <c r="G17" s="6"/>
      <c r="H17" s="6"/>
      <c r="I17" s="6"/>
      <c r="J17" s="6"/>
      <c r="K17" s="6"/>
      <c r="L17" s="6"/>
      <c r="M17" s="6"/>
      <c r="N17" s="6"/>
      <c r="O17" s="6"/>
      <c r="P17" s="10"/>
      <c r="Q17" s="140"/>
      <c r="R17" s="233"/>
      <c r="S17" s="234"/>
      <c r="T17" s="234"/>
      <c r="U17" s="234"/>
      <c r="V17" s="235"/>
      <c r="X17" s="115"/>
      <c r="Y17" s="115"/>
      <c r="Z17" s="116"/>
      <c r="AA17" s="116"/>
      <c r="AB17" s="33"/>
      <c r="AC17" s="34"/>
      <c r="AD17" s="6"/>
      <c r="AE17" s="6"/>
      <c r="AF17" s="11" t="str">
        <f>IF(AG16="","",IF(AG16&gt;AI16,1,0)+IF(AG17&gt;AI17,1,0)+IF(AG18&gt;AI18,1,0))</f>
        <v/>
      </c>
      <c r="AG17" s="9"/>
      <c r="AH17" s="9" t="s">
        <v>2</v>
      </c>
      <c r="AI17" s="9"/>
      <c r="AJ17" s="11" t="str">
        <f>IF(AI16="","",IF(AI16&gt;AG16,1,0)+IF(AI17&gt;AG17,1,0)+IF(AI18&gt;AG18,1,0))</f>
        <v/>
      </c>
      <c r="AK17" s="10"/>
      <c r="AL17" s="13"/>
      <c r="AM17" s="233"/>
      <c r="AN17" s="234"/>
      <c r="AO17" s="234"/>
      <c r="AP17" s="234"/>
      <c r="AQ17" s="235"/>
    </row>
    <row r="18" spans="1:43" ht="19.5" customHeight="1" thickTop="1" x14ac:dyDescent="0.15">
      <c r="A18" s="114"/>
      <c r="B18" s="115"/>
      <c r="C18" s="115"/>
      <c r="D18" s="115"/>
      <c r="E18" s="31"/>
      <c r="F18" s="32"/>
      <c r="G18" s="6"/>
      <c r="H18" s="6"/>
      <c r="I18" s="6"/>
      <c r="J18" s="6"/>
      <c r="K18" s="9"/>
      <c r="L18" s="9"/>
      <c r="M18" s="9" t="s">
        <v>2</v>
      </c>
      <c r="N18" s="9"/>
      <c r="O18" s="9"/>
      <c r="P18" s="37" t="s">
        <v>30</v>
      </c>
      <c r="Q18" s="19"/>
      <c r="X18" s="115"/>
      <c r="Y18" s="115"/>
      <c r="Z18" s="116"/>
      <c r="AA18" s="116"/>
      <c r="AB18" s="33"/>
      <c r="AC18" s="34"/>
      <c r="AD18" s="6"/>
      <c r="AE18" s="6"/>
      <c r="AF18" s="9"/>
      <c r="AG18" s="9"/>
      <c r="AH18" s="9" t="s">
        <v>2</v>
      </c>
      <c r="AI18" s="9"/>
      <c r="AJ18" s="9"/>
      <c r="AK18" s="10" t="s">
        <v>3</v>
      </c>
      <c r="AL18" s="13"/>
    </row>
    <row r="19" spans="1:43" ht="19.5" customHeight="1" x14ac:dyDescent="0.15">
      <c r="A19" s="114"/>
      <c r="B19" s="115"/>
      <c r="C19" s="115"/>
      <c r="D19" s="115"/>
      <c r="E19" s="31"/>
      <c r="F19" s="32"/>
      <c r="G19" s="6"/>
      <c r="H19" s="6"/>
      <c r="I19" s="6"/>
      <c r="J19" s="6"/>
      <c r="K19" s="11" t="str">
        <f>IF(L18="","",IF(L18&gt;N18,1,0)+IF(L19&gt;N19,1,0)+IF(L20&gt;N20,1,0))</f>
        <v/>
      </c>
      <c r="L19" s="9"/>
      <c r="M19" s="9" t="s">
        <v>2</v>
      </c>
      <c r="N19" s="9"/>
      <c r="O19" s="11" t="str">
        <f>IF(N18="","",IF(N18&gt;L18,1,0)+IF(N19&gt;L19,1,0)+IF(N20&gt;L20,1,0))</f>
        <v/>
      </c>
      <c r="P19" s="38"/>
      <c r="X19" s="217" t="s">
        <v>107</v>
      </c>
      <c r="Y19" s="215"/>
      <c r="Z19" s="215"/>
      <c r="AA19" s="215"/>
      <c r="AB19" s="229" t="s">
        <v>24</v>
      </c>
      <c r="AC19" s="229"/>
      <c r="AD19" s="6"/>
      <c r="AE19" s="6"/>
      <c r="AF19" s="6"/>
      <c r="AG19" s="6"/>
      <c r="AH19" s="6"/>
      <c r="AI19" s="6"/>
      <c r="AJ19" s="6"/>
      <c r="AK19" s="14" t="s">
        <v>16</v>
      </c>
      <c r="AL19" s="13"/>
    </row>
    <row r="20" spans="1:43" ht="19.5" customHeight="1" x14ac:dyDescent="0.15">
      <c r="A20" s="114"/>
      <c r="B20" s="115"/>
      <c r="C20" s="115"/>
      <c r="D20" s="115"/>
      <c r="E20" s="31"/>
      <c r="F20" s="32"/>
      <c r="G20" s="6"/>
      <c r="H20" s="6"/>
      <c r="I20" s="6"/>
      <c r="J20" s="6"/>
      <c r="K20" s="9"/>
      <c r="L20" s="9"/>
      <c r="M20" s="9" t="s">
        <v>2</v>
      </c>
      <c r="N20" s="9"/>
      <c r="O20" s="9"/>
      <c r="P20" s="38" t="s">
        <v>3</v>
      </c>
      <c r="X20" s="215"/>
      <c r="Y20" s="215"/>
      <c r="Z20" s="215"/>
      <c r="AA20" s="215"/>
      <c r="AB20" s="229"/>
      <c r="AC20" s="229"/>
      <c r="AD20" s="4"/>
      <c r="AE20" s="4"/>
      <c r="AF20" s="4"/>
      <c r="AG20" s="4"/>
      <c r="AH20" s="4"/>
      <c r="AI20" s="5"/>
      <c r="AJ20" s="6"/>
      <c r="AK20" s="10"/>
      <c r="AL20" s="13"/>
    </row>
    <row r="21" spans="1:43" ht="19.5" customHeight="1" x14ac:dyDescent="0.15">
      <c r="A21" s="217" t="s">
        <v>108</v>
      </c>
      <c r="B21" s="215"/>
      <c r="C21" s="215"/>
      <c r="D21" s="215"/>
      <c r="E21" s="229" t="s">
        <v>21</v>
      </c>
      <c r="F21" s="229"/>
      <c r="G21" s="6"/>
      <c r="H21" s="6"/>
      <c r="I21" s="6"/>
      <c r="J21" s="6"/>
      <c r="K21" s="6"/>
      <c r="L21" s="6"/>
      <c r="M21" s="6"/>
      <c r="N21" s="6"/>
      <c r="O21" s="6"/>
      <c r="P21" s="144" t="s">
        <v>36</v>
      </c>
      <c r="X21" s="115"/>
      <c r="Y21" s="115"/>
      <c r="Z21" s="115"/>
      <c r="AA21" s="115"/>
      <c r="AB21" s="33"/>
      <c r="AC21" s="34"/>
      <c r="AD21" s="9"/>
      <c r="AE21" s="9"/>
      <c r="AF21" s="9" t="s">
        <v>2</v>
      </c>
      <c r="AG21" s="9"/>
      <c r="AH21" s="9"/>
      <c r="AI21" s="10" t="s">
        <v>34</v>
      </c>
      <c r="AJ21" s="25"/>
      <c r="AK21" s="145"/>
      <c r="AL21" s="13"/>
    </row>
    <row r="22" spans="1:43" ht="19.5" customHeight="1" x14ac:dyDescent="0.15">
      <c r="A22" s="215"/>
      <c r="B22" s="215"/>
      <c r="C22" s="215"/>
      <c r="D22" s="215"/>
      <c r="E22" s="229"/>
      <c r="F22" s="229"/>
      <c r="G22" s="4"/>
      <c r="H22" s="4"/>
      <c r="I22" s="4"/>
      <c r="J22" s="4"/>
      <c r="K22" s="4"/>
      <c r="L22" s="4"/>
      <c r="M22" s="4"/>
      <c r="N22" s="5"/>
      <c r="O22" s="6"/>
      <c r="P22" s="10"/>
      <c r="X22" s="115"/>
      <c r="Y22" s="115"/>
      <c r="Z22" s="115"/>
      <c r="AA22" s="115"/>
      <c r="AB22" s="33"/>
      <c r="AC22" s="34"/>
      <c r="AD22" s="11" t="str">
        <f>IF(AE21="","",IF(AE21&gt;AG21,1,0)+IF(AE22&gt;AG22,1,0)+IF(AE23&gt;AG23,1,0))</f>
        <v/>
      </c>
      <c r="AE22" s="9"/>
      <c r="AF22" s="9" t="s">
        <v>2</v>
      </c>
      <c r="AG22" s="9"/>
      <c r="AH22" s="11" t="str">
        <f>IF(AG21="","",IF(AG21&gt;AE21,1,0)+IF(AG22&gt;AE22,1,0)+IF(AG23&gt;AE23,1,0))</f>
        <v/>
      </c>
      <c r="AI22" s="10"/>
      <c r="AJ22" s="6"/>
      <c r="AK22" s="6"/>
      <c r="AL22" s="6"/>
    </row>
    <row r="23" spans="1:43" ht="19.5" customHeight="1" x14ac:dyDescent="0.15">
      <c r="A23" s="114"/>
      <c r="B23" s="115"/>
      <c r="C23" s="115"/>
      <c r="D23" s="115"/>
      <c r="E23" s="31"/>
      <c r="F23" s="32"/>
      <c r="G23" s="6"/>
      <c r="H23" s="6"/>
      <c r="I23" s="9"/>
      <c r="J23" s="9"/>
      <c r="K23" s="9" t="s">
        <v>2</v>
      </c>
      <c r="L23" s="9"/>
      <c r="M23" s="9"/>
      <c r="N23" s="37" t="s">
        <v>31</v>
      </c>
      <c r="O23" s="25"/>
      <c r="P23" s="145"/>
      <c r="X23" s="115"/>
      <c r="Y23" s="115"/>
      <c r="Z23" s="115"/>
      <c r="AA23" s="115"/>
      <c r="AB23" s="33"/>
      <c r="AC23" s="34"/>
      <c r="AD23" s="9"/>
      <c r="AE23" s="9"/>
      <c r="AF23" s="9" t="s">
        <v>2</v>
      </c>
      <c r="AG23" s="9"/>
      <c r="AH23" s="9"/>
      <c r="AI23" s="10" t="s">
        <v>3</v>
      </c>
      <c r="AJ23" s="6"/>
      <c r="AK23" s="6"/>
      <c r="AL23" s="6"/>
    </row>
    <row r="24" spans="1:43" ht="19.5" customHeight="1" x14ac:dyDescent="0.15">
      <c r="A24" s="114"/>
      <c r="B24" s="115"/>
      <c r="C24" s="115"/>
      <c r="D24" s="115"/>
      <c r="E24" s="31"/>
      <c r="F24" s="32"/>
      <c r="G24" s="6"/>
      <c r="H24" s="6"/>
      <c r="I24" s="11" t="str">
        <f>IF(J23="","",IF(J23&gt;L23,1,0)+IF(J24&gt;L24,1,0)+IF(J25&gt;L25,1,0))</f>
        <v/>
      </c>
      <c r="J24" s="9"/>
      <c r="K24" s="9" t="s">
        <v>2</v>
      </c>
      <c r="L24" s="9"/>
      <c r="M24" s="11" t="str">
        <f>IF(L23="","",IF(L23&gt;J23,1,0)+IF(L24&gt;J24,1,0)+IF(L25&gt;J25,1,0))</f>
        <v/>
      </c>
      <c r="N24" s="38"/>
      <c r="O24" s="6"/>
      <c r="P24" s="6"/>
      <c r="X24" s="215" t="s">
        <v>109</v>
      </c>
      <c r="Y24" s="215"/>
      <c r="Z24" s="215"/>
      <c r="AA24" s="215"/>
      <c r="AB24" s="229" t="s">
        <v>25</v>
      </c>
      <c r="AC24" s="229"/>
      <c r="AD24" s="15"/>
      <c r="AE24" s="15"/>
      <c r="AF24" s="15"/>
      <c r="AG24" s="15"/>
      <c r="AH24" s="15"/>
      <c r="AI24" s="146" t="s">
        <v>121</v>
      </c>
      <c r="AJ24" s="6"/>
      <c r="AK24" s="6"/>
      <c r="AL24" s="3"/>
    </row>
    <row r="25" spans="1:43" ht="19.5" customHeight="1" x14ac:dyDescent="0.15">
      <c r="A25" s="114"/>
      <c r="B25" s="115"/>
      <c r="C25" s="115"/>
      <c r="D25" s="115"/>
      <c r="E25" s="31"/>
      <c r="F25" s="32"/>
      <c r="G25" s="6"/>
      <c r="H25" s="6"/>
      <c r="I25" s="9"/>
      <c r="J25" s="9"/>
      <c r="K25" s="9" t="s">
        <v>2</v>
      </c>
      <c r="L25" s="9"/>
      <c r="M25" s="9"/>
      <c r="N25" s="38" t="s">
        <v>3</v>
      </c>
      <c r="O25" s="6"/>
      <c r="P25" s="6"/>
      <c r="X25" s="215"/>
      <c r="Y25" s="215"/>
      <c r="Z25" s="215"/>
      <c r="AA25" s="215"/>
      <c r="AB25" s="229"/>
      <c r="AC25" s="229"/>
      <c r="AD25" s="6"/>
      <c r="AE25" s="6"/>
      <c r="AF25" s="6"/>
      <c r="AG25" s="6"/>
      <c r="AH25" s="6"/>
      <c r="AI25" s="6"/>
      <c r="AJ25" s="6"/>
      <c r="AK25" s="6"/>
      <c r="AL25" s="6"/>
    </row>
    <row r="26" spans="1:43" ht="19.5" customHeight="1" x14ac:dyDescent="0.15">
      <c r="A26" s="236" t="s">
        <v>114</v>
      </c>
      <c r="B26" s="237"/>
      <c r="C26" s="237"/>
      <c r="D26" s="237"/>
      <c r="E26" s="244" t="s">
        <v>22</v>
      </c>
      <c r="F26" s="244"/>
      <c r="G26" s="15"/>
      <c r="H26" s="15"/>
      <c r="I26" s="15"/>
      <c r="J26" s="15"/>
      <c r="K26" s="15"/>
      <c r="L26" s="15"/>
      <c r="M26" s="15"/>
      <c r="N26" s="142" t="s">
        <v>5</v>
      </c>
      <c r="O26" s="6"/>
      <c r="P26" s="6"/>
    </row>
    <row r="27" spans="1:43" ht="19.5" customHeight="1" x14ac:dyDescent="0.15">
      <c r="A27" s="237"/>
      <c r="B27" s="237"/>
      <c r="C27" s="237"/>
      <c r="D27" s="237"/>
      <c r="E27" s="244"/>
      <c r="F27" s="244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43" ht="9.75" customHeight="1" x14ac:dyDescent="0.1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</row>
    <row r="29" spans="1:43" ht="9.75" customHeight="1" x14ac:dyDescent="0.15"/>
    <row r="30" spans="1:43" ht="19.5" customHeight="1" x14ac:dyDescent="0.15">
      <c r="A30" s="228"/>
      <c r="B30" s="228"/>
      <c r="C30" s="228"/>
      <c r="D30" s="228"/>
      <c r="E30" s="216" t="s">
        <v>14</v>
      </c>
      <c r="F30" s="216"/>
      <c r="G30" s="6"/>
      <c r="H30" s="6"/>
      <c r="I30" s="6"/>
      <c r="J30" s="6"/>
      <c r="K30" s="6"/>
      <c r="L30" s="6"/>
      <c r="M30" s="15"/>
      <c r="N30" s="15"/>
      <c r="O30" s="15"/>
      <c r="P30" s="17"/>
      <c r="U30" s="19"/>
      <c r="X30" s="217"/>
      <c r="Y30" s="215"/>
      <c r="Z30" s="215"/>
      <c r="AA30" s="215"/>
      <c r="AB30" s="227" t="s">
        <v>27</v>
      </c>
      <c r="AC30" s="227"/>
      <c r="AD30" s="3"/>
      <c r="AE30" s="3"/>
      <c r="AF30" s="3"/>
      <c r="AG30" s="3"/>
      <c r="AH30" s="3"/>
      <c r="AI30" s="3"/>
      <c r="AJ30" s="3"/>
      <c r="AK30" s="3"/>
      <c r="AL30" s="3"/>
    </row>
    <row r="31" spans="1:43" ht="19.5" customHeight="1" x14ac:dyDescent="0.15">
      <c r="A31" s="228"/>
      <c r="B31" s="228"/>
      <c r="C31" s="228"/>
      <c r="D31" s="228"/>
      <c r="E31" s="216"/>
      <c r="F31" s="216"/>
      <c r="G31" s="4"/>
      <c r="H31" s="4"/>
      <c r="I31" s="4"/>
      <c r="J31" s="4"/>
      <c r="K31" s="4"/>
      <c r="L31" s="4"/>
      <c r="M31" s="6"/>
      <c r="N31" s="6"/>
      <c r="O31" s="6"/>
      <c r="P31" s="20"/>
      <c r="U31" s="19"/>
      <c r="X31" s="215"/>
      <c r="Y31" s="215"/>
      <c r="Z31" s="215"/>
      <c r="AA31" s="215"/>
      <c r="AB31" s="227"/>
      <c r="AC31" s="227"/>
      <c r="AD31" s="4"/>
      <c r="AE31" s="4"/>
      <c r="AF31" s="4"/>
      <c r="AG31" s="4"/>
      <c r="AH31" s="4"/>
      <c r="AI31" s="4"/>
      <c r="AJ31" s="4"/>
      <c r="AK31" s="5"/>
      <c r="AL31" s="6"/>
    </row>
    <row r="32" spans="1:43" ht="19.5" customHeight="1" x14ac:dyDescent="0.15">
      <c r="E32" s="29"/>
      <c r="F32" s="30"/>
      <c r="K32" s="9"/>
      <c r="L32" s="9"/>
      <c r="M32" s="9" t="s">
        <v>2</v>
      </c>
      <c r="N32" s="9"/>
      <c r="O32" s="9"/>
      <c r="P32" s="10" t="s">
        <v>40</v>
      </c>
      <c r="U32" s="19"/>
      <c r="X32" s="7"/>
      <c r="AC32" s="8"/>
      <c r="AD32" s="6"/>
      <c r="AE32" s="6"/>
      <c r="AF32" s="9"/>
      <c r="AG32" s="9"/>
      <c r="AH32" s="9" t="s">
        <v>2</v>
      </c>
      <c r="AI32" s="9"/>
      <c r="AJ32" s="9"/>
      <c r="AK32" s="10"/>
      <c r="AL32" s="6"/>
    </row>
    <row r="33" spans="1:52" ht="19.5" customHeight="1" thickBot="1" x14ac:dyDescent="0.2">
      <c r="C33" s="19"/>
      <c r="E33" s="29"/>
      <c r="F33" s="30"/>
      <c r="K33" s="11" t="str">
        <f>IF(L32="","",IF(L32&gt;N32,1,0)+IF(L33&gt;N33,1,0)+IF(L34&gt;N34,1,0))</f>
        <v/>
      </c>
      <c r="L33" s="9"/>
      <c r="M33" s="9" t="s">
        <v>2</v>
      </c>
      <c r="N33" s="9"/>
      <c r="O33" s="11" t="str">
        <f>IF(N32="","",IF(N32&gt;L32,1,0)+IF(N33&gt;L33,1,0)+IF(N34&gt;L34,1,0))</f>
        <v/>
      </c>
      <c r="P33" s="21"/>
      <c r="R33" s="40" t="s">
        <v>11</v>
      </c>
      <c r="X33" s="7"/>
      <c r="AC33" s="8"/>
      <c r="AD33" s="6"/>
      <c r="AE33" s="6"/>
      <c r="AF33" s="11" t="str">
        <f>IF(AG32="","",IF(AG32&gt;AI32,1,0)+IF(AG33&gt;AI33,1,0)+IF(AG34&gt;AI34,1,0))</f>
        <v/>
      </c>
      <c r="AG33" s="9"/>
      <c r="AH33" s="9" t="s">
        <v>2</v>
      </c>
      <c r="AI33" s="9"/>
      <c r="AJ33" s="11" t="str">
        <f>IF(AI32="","",IF(AI32&gt;AG32,1,0)+IF(AI33&gt;AG33,1,0)+IF(AI34&gt;AG34,1,0))</f>
        <v/>
      </c>
      <c r="AK33" s="10"/>
      <c r="AL33" s="6"/>
      <c r="AM33" s="40" t="s">
        <v>12</v>
      </c>
      <c r="AZ33" t="s">
        <v>92</v>
      </c>
    </row>
    <row r="34" spans="1:52" ht="19.5" customHeight="1" thickTop="1" x14ac:dyDescent="0.15">
      <c r="C34" s="19"/>
      <c r="D34" s="19"/>
      <c r="E34" s="29"/>
      <c r="F34" s="30"/>
      <c r="K34" s="9"/>
      <c r="L34" s="9"/>
      <c r="M34" s="9" t="s">
        <v>2</v>
      </c>
      <c r="N34" s="9"/>
      <c r="O34" s="9"/>
      <c r="P34" s="10" t="s">
        <v>15</v>
      </c>
      <c r="Q34" s="16"/>
      <c r="R34" s="238"/>
      <c r="S34" s="239"/>
      <c r="T34" s="239"/>
      <c r="U34" s="239"/>
      <c r="V34" s="240"/>
      <c r="X34" s="7"/>
      <c r="AC34" s="8"/>
      <c r="AD34" s="6"/>
      <c r="AE34" s="6"/>
      <c r="AF34" s="9"/>
      <c r="AG34" s="9"/>
      <c r="AH34" s="9" t="s">
        <v>2</v>
      </c>
      <c r="AI34" s="9"/>
      <c r="AJ34" s="9"/>
      <c r="AK34" s="10" t="s">
        <v>44</v>
      </c>
      <c r="AL34" s="6"/>
      <c r="AM34" s="238"/>
      <c r="AN34" s="239"/>
      <c r="AO34" s="239"/>
      <c r="AP34" s="239"/>
      <c r="AQ34" s="240"/>
    </row>
    <row r="35" spans="1:52" ht="19.5" customHeight="1" thickBot="1" x14ac:dyDescent="0.2">
      <c r="A35" s="228"/>
      <c r="B35" s="228"/>
      <c r="C35" s="228"/>
      <c r="D35" s="228"/>
      <c r="E35" s="216" t="s">
        <v>13</v>
      </c>
      <c r="F35" s="216"/>
      <c r="G35" s="6"/>
      <c r="H35" s="6"/>
      <c r="I35" s="6"/>
      <c r="J35" s="6"/>
      <c r="K35" s="6"/>
      <c r="L35" s="24"/>
      <c r="M35" s="15"/>
      <c r="N35" s="15"/>
      <c r="O35" s="6"/>
      <c r="P35" s="22" t="s">
        <v>41</v>
      </c>
      <c r="Q35" s="39"/>
      <c r="R35" s="241"/>
      <c r="S35" s="242"/>
      <c r="T35" s="242"/>
      <c r="U35" s="242"/>
      <c r="V35" s="243"/>
      <c r="X35" s="217"/>
      <c r="Y35" s="215"/>
      <c r="Z35" s="215"/>
      <c r="AA35" s="215"/>
      <c r="AB35" s="216" t="s">
        <v>26</v>
      </c>
      <c r="AC35" s="216"/>
      <c r="AD35" s="6"/>
      <c r="AE35" s="6"/>
      <c r="AF35" s="6"/>
      <c r="AG35" s="6"/>
      <c r="AH35" s="6"/>
      <c r="AI35" s="6"/>
      <c r="AJ35" s="6"/>
      <c r="AK35" s="10"/>
      <c r="AL35" s="12"/>
      <c r="AM35" s="241"/>
      <c r="AN35" s="242"/>
      <c r="AO35" s="242"/>
      <c r="AP35" s="242"/>
      <c r="AQ35" s="243"/>
    </row>
    <row r="36" spans="1:52" ht="19.5" customHeight="1" thickTop="1" x14ac:dyDescent="0.15">
      <c r="A36" s="228"/>
      <c r="B36" s="228"/>
      <c r="C36" s="228"/>
      <c r="D36" s="228"/>
      <c r="E36" s="216"/>
      <c r="F36" s="216"/>
      <c r="G36" s="4"/>
      <c r="H36" s="4"/>
      <c r="I36" s="4"/>
      <c r="J36" s="4"/>
      <c r="K36" s="4"/>
      <c r="L36" s="6"/>
      <c r="M36" s="6"/>
      <c r="N36" s="10"/>
      <c r="O36" s="6"/>
      <c r="P36" s="21"/>
      <c r="U36" s="19"/>
      <c r="X36" s="215"/>
      <c r="Y36" s="215"/>
      <c r="Z36" s="215"/>
      <c r="AA36" s="215"/>
      <c r="AB36" s="216"/>
      <c r="AC36" s="216"/>
      <c r="AD36" s="4"/>
      <c r="AE36" s="4"/>
      <c r="AF36" s="4"/>
      <c r="AG36" s="4"/>
      <c r="AH36" s="4"/>
      <c r="AI36" s="4"/>
      <c r="AJ36" s="13"/>
      <c r="AK36" s="10" t="s">
        <v>3</v>
      </c>
      <c r="AL36" s="6"/>
    </row>
    <row r="37" spans="1:52" ht="19.5" customHeight="1" x14ac:dyDescent="0.15">
      <c r="C37" s="19"/>
      <c r="D37" s="19"/>
      <c r="E37" s="29"/>
      <c r="F37" s="30"/>
      <c r="G37" s="6"/>
      <c r="H37" s="6"/>
      <c r="I37" s="9"/>
      <c r="J37" s="9"/>
      <c r="K37" s="9" t="s">
        <v>2</v>
      </c>
      <c r="L37" s="9"/>
      <c r="M37" s="9"/>
      <c r="N37" s="10" t="s">
        <v>37</v>
      </c>
      <c r="O37" s="6"/>
      <c r="P37" s="27"/>
      <c r="Q37" s="26"/>
      <c r="R37" s="26"/>
      <c r="S37" s="26"/>
      <c r="T37" s="26"/>
      <c r="U37" s="19"/>
      <c r="V37" s="19"/>
      <c r="X37" s="7"/>
      <c r="AC37" s="8"/>
      <c r="AD37" s="9"/>
      <c r="AE37" s="9"/>
      <c r="AF37" s="9" t="s">
        <v>2</v>
      </c>
      <c r="AG37" s="9"/>
      <c r="AH37" s="9"/>
      <c r="AI37" s="6" t="s">
        <v>42</v>
      </c>
      <c r="AJ37" s="25"/>
      <c r="AK37" s="148" t="s">
        <v>45</v>
      </c>
      <c r="AL37" s="6"/>
    </row>
    <row r="38" spans="1:52" ht="19.5" customHeight="1" x14ac:dyDescent="0.15">
      <c r="C38" s="19"/>
      <c r="D38" s="19"/>
      <c r="E38" s="29"/>
      <c r="F38" s="30"/>
      <c r="G38" s="6"/>
      <c r="H38" s="6"/>
      <c r="I38" s="11" t="str">
        <f>IF(J37="","",IF(J37&gt;L37,1,0)+IF(J38&gt;L38,1,0)+IF(J39&gt;L39,1,0))</f>
        <v/>
      </c>
      <c r="J38" s="9"/>
      <c r="K38" s="9" t="s">
        <v>2</v>
      </c>
      <c r="L38" s="9"/>
      <c r="M38" s="11" t="str">
        <f>IF(L37="","",IF(L37&gt;J37,1,0)+IF(L38&gt;J38,1,0)+IF(L39&gt;J39,1,0))</f>
        <v/>
      </c>
      <c r="N38" s="10"/>
      <c r="O38" s="25"/>
      <c r="P38" s="28"/>
      <c r="Q38" s="26"/>
      <c r="R38" s="26"/>
      <c r="S38" s="26"/>
      <c r="T38" s="26"/>
      <c r="U38" s="19"/>
      <c r="V38" s="19"/>
      <c r="X38" s="7"/>
      <c r="AC38" s="8"/>
      <c r="AD38" s="11" t="str">
        <f>IF(AE37="","",IF(AE37&gt;AG37,1,0)+IF(AE38&gt;AG38,1,0)+IF(AE39&gt;AG39,1,0))</f>
        <v/>
      </c>
      <c r="AE38" s="9"/>
      <c r="AF38" s="9" t="s">
        <v>2</v>
      </c>
      <c r="AG38" s="9"/>
      <c r="AH38" s="11" t="str">
        <f>IF(AG37="","",IF(AG37&gt;AE37,1,0)+IF(AG38&gt;AE38,1,0)+IF(AG39&gt;AE39,1,0))</f>
        <v/>
      </c>
      <c r="AI38" s="10"/>
      <c r="AJ38" s="6"/>
      <c r="AK38" s="6"/>
      <c r="AL38" s="6"/>
    </row>
    <row r="39" spans="1:52" ht="19.5" customHeight="1" x14ac:dyDescent="0.15">
      <c r="C39" s="19"/>
      <c r="D39" s="19"/>
      <c r="E39" s="29"/>
      <c r="F39" s="30"/>
      <c r="G39" s="6"/>
      <c r="H39" s="6"/>
      <c r="I39" s="9"/>
      <c r="J39" s="9"/>
      <c r="K39" s="9" t="s">
        <v>2</v>
      </c>
      <c r="L39" s="9"/>
      <c r="M39" s="9"/>
      <c r="N39" s="10" t="s">
        <v>3</v>
      </c>
      <c r="O39" s="6"/>
      <c r="U39" s="19"/>
      <c r="X39" s="7"/>
      <c r="AC39" s="8"/>
      <c r="AD39" s="9"/>
      <c r="AE39" s="9"/>
      <c r="AF39" s="9" t="s">
        <v>2</v>
      </c>
      <c r="AG39" s="9"/>
      <c r="AH39" s="9"/>
      <c r="AI39" s="10" t="s">
        <v>3</v>
      </c>
      <c r="AJ39" s="6"/>
      <c r="AK39" s="6"/>
      <c r="AL39" s="6"/>
    </row>
    <row r="40" spans="1:52" ht="19.5" customHeight="1" x14ac:dyDescent="0.15">
      <c r="A40" s="217"/>
      <c r="B40" s="215"/>
      <c r="C40" s="215"/>
      <c r="D40" s="215"/>
      <c r="E40" s="216" t="s">
        <v>16</v>
      </c>
      <c r="F40" s="216"/>
      <c r="G40" s="15"/>
      <c r="H40" s="15"/>
      <c r="I40" s="15"/>
      <c r="J40" s="15"/>
      <c r="K40" s="15"/>
      <c r="L40" s="15"/>
      <c r="M40" s="6"/>
      <c r="N40" s="14" t="s">
        <v>39</v>
      </c>
      <c r="O40" s="6"/>
      <c r="U40" s="19"/>
      <c r="X40" s="217"/>
      <c r="Y40" s="215"/>
      <c r="Z40" s="215"/>
      <c r="AA40" s="215"/>
      <c r="AB40" s="216" t="s">
        <v>106</v>
      </c>
      <c r="AC40" s="216"/>
      <c r="AD40" s="15"/>
      <c r="AE40" s="15"/>
      <c r="AF40" s="15"/>
      <c r="AG40" s="15"/>
      <c r="AH40" s="15"/>
      <c r="AI40" s="148" t="s">
        <v>43</v>
      </c>
      <c r="AJ40" s="6"/>
      <c r="AK40" s="6"/>
      <c r="AL40" s="6"/>
    </row>
    <row r="41" spans="1:52" ht="19.5" customHeight="1" thickBot="1" x14ac:dyDescent="0.2">
      <c r="A41" s="215"/>
      <c r="B41" s="215"/>
      <c r="C41" s="215"/>
      <c r="D41" s="215"/>
      <c r="E41" s="216"/>
      <c r="F41" s="216"/>
      <c r="G41" s="6"/>
      <c r="H41" s="6"/>
      <c r="I41" s="6"/>
      <c r="J41" s="6"/>
      <c r="K41" s="6"/>
      <c r="L41" s="5"/>
      <c r="M41" s="6"/>
      <c r="N41" s="10"/>
      <c r="O41" s="6"/>
      <c r="U41" s="19"/>
      <c r="X41" s="215"/>
      <c r="Y41" s="215"/>
      <c r="Z41" s="215"/>
      <c r="AA41" s="215"/>
      <c r="AB41" s="216"/>
      <c r="AC41" s="216"/>
      <c r="AD41" s="6"/>
      <c r="AE41" s="6"/>
      <c r="AF41" s="6"/>
      <c r="AG41" s="6"/>
      <c r="AH41" s="6"/>
      <c r="AI41" s="6"/>
      <c r="AJ41" s="6"/>
      <c r="AK41" s="6"/>
      <c r="AL41" s="6"/>
    </row>
    <row r="42" spans="1:52" ht="19.5" customHeight="1" thickTop="1" x14ac:dyDescent="0.15">
      <c r="E42" s="29"/>
      <c r="F42" s="30"/>
      <c r="G42" s="9"/>
      <c r="H42" s="9"/>
      <c r="I42" s="9" t="s">
        <v>2</v>
      </c>
      <c r="J42" s="9"/>
      <c r="K42" s="9"/>
      <c r="L42" s="10" t="s">
        <v>38</v>
      </c>
      <c r="M42" s="25"/>
      <c r="N42" s="145"/>
      <c r="O42" s="6"/>
      <c r="Y42" s="218" t="s">
        <v>122</v>
      </c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20"/>
    </row>
    <row r="43" spans="1:52" ht="19.5" customHeight="1" x14ac:dyDescent="0.15">
      <c r="E43" s="29"/>
      <c r="F43" s="30"/>
      <c r="G43" s="11" t="str">
        <f>IF(H42="","",IF(H42&gt;J42,1,0)+IF(H43&gt;J43,1,0)+IF(H44&gt;J44,1,0))</f>
        <v/>
      </c>
      <c r="H43" s="9"/>
      <c r="I43" s="9" t="s">
        <v>2</v>
      </c>
      <c r="J43" s="9"/>
      <c r="K43" s="11" t="str">
        <f>IF(J42="","",IF(J42&gt;H42,1,0)+IF(J43&gt;H43,1,0)+IF(J44&gt;H44,1,0))</f>
        <v/>
      </c>
      <c r="L43" s="10"/>
      <c r="M43" s="6"/>
      <c r="N43" s="6"/>
      <c r="O43" s="6"/>
      <c r="Y43" s="221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3"/>
    </row>
    <row r="44" spans="1:52" ht="19.5" customHeight="1" x14ac:dyDescent="0.15">
      <c r="E44" s="29"/>
      <c r="F44" s="30"/>
      <c r="G44" s="9"/>
      <c r="H44" s="9"/>
      <c r="I44" s="9" t="s">
        <v>2</v>
      </c>
      <c r="J44" s="9"/>
      <c r="K44" s="9"/>
      <c r="L44" s="10" t="s">
        <v>3</v>
      </c>
      <c r="M44" s="6"/>
      <c r="N44" s="6"/>
      <c r="O44" s="6"/>
      <c r="Y44" s="221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3"/>
    </row>
    <row r="45" spans="1:52" ht="19.5" customHeight="1" x14ac:dyDescent="0.15">
      <c r="A45" s="215"/>
      <c r="B45" s="215"/>
      <c r="C45" s="215"/>
      <c r="D45" s="215"/>
      <c r="E45" s="216" t="s">
        <v>17</v>
      </c>
      <c r="F45" s="216"/>
      <c r="G45" s="15"/>
      <c r="H45" s="15"/>
      <c r="I45" s="15"/>
      <c r="J45" s="15"/>
      <c r="K45" s="15"/>
      <c r="L45" s="23" t="s">
        <v>27</v>
      </c>
      <c r="M45" s="6"/>
      <c r="N45" s="6"/>
      <c r="O45" s="3"/>
      <c r="Y45" s="221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3"/>
    </row>
    <row r="46" spans="1:52" ht="19.5" customHeight="1" x14ac:dyDescent="0.15">
      <c r="A46" s="215"/>
      <c r="B46" s="215"/>
      <c r="C46" s="215"/>
      <c r="D46" s="215"/>
      <c r="E46" s="216"/>
      <c r="F46" s="216"/>
      <c r="G46" s="6"/>
      <c r="H46" s="6"/>
      <c r="I46" s="6"/>
      <c r="J46" s="6"/>
      <c r="K46" s="6"/>
      <c r="L46" s="6"/>
      <c r="M46" s="6"/>
      <c r="N46" s="6"/>
      <c r="O46" s="6"/>
      <c r="Y46" s="221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3"/>
    </row>
    <row r="47" spans="1:52" ht="11.25" customHeight="1" x14ac:dyDescent="0.15">
      <c r="Y47" s="221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3"/>
    </row>
    <row r="48" spans="1:52" s="50" customFormat="1" ht="24" customHeight="1" x14ac:dyDescent="0.2">
      <c r="A48" s="46" t="s">
        <v>46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7"/>
      <c r="P48" s="47"/>
      <c r="Q48" s="47"/>
      <c r="R48" s="47"/>
      <c r="S48" s="47"/>
      <c r="T48" s="47"/>
      <c r="U48" s="47"/>
      <c r="V48" s="47"/>
      <c r="W48" s="47"/>
      <c r="X48" s="48"/>
      <c r="Y48" s="221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3"/>
    </row>
    <row r="49" spans="1:86" ht="19.5" customHeight="1" thickBot="1" x14ac:dyDescent="0.2">
      <c r="A49" s="208" t="s">
        <v>18</v>
      </c>
      <c r="B49" s="208"/>
      <c r="C49" s="51" t="s">
        <v>39</v>
      </c>
      <c r="D49" s="44"/>
      <c r="E49" s="44"/>
      <c r="F49" s="44"/>
      <c r="G49" s="208" t="s">
        <v>8</v>
      </c>
      <c r="H49" s="208"/>
      <c r="I49" s="51" t="s">
        <v>47</v>
      </c>
      <c r="J49" s="44"/>
      <c r="K49" s="44"/>
      <c r="L49" s="44"/>
      <c r="M49" s="208" t="s">
        <v>6</v>
      </c>
      <c r="N49" s="208"/>
      <c r="O49" s="51" t="s">
        <v>48</v>
      </c>
      <c r="P49" s="44"/>
      <c r="Q49" s="44"/>
      <c r="R49" s="45"/>
      <c r="S49" s="208" t="s">
        <v>33</v>
      </c>
      <c r="T49" s="208"/>
      <c r="U49" s="51" t="s">
        <v>49</v>
      </c>
      <c r="V49" s="44"/>
      <c r="W49" s="44"/>
      <c r="X49" s="44"/>
      <c r="Y49" s="221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3"/>
    </row>
    <row r="50" spans="1:86" ht="19.5" customHeight="1" thickTop="1" x14ac:dyDescent="0.2">
      <c r="A50" s="209">
        <f>R16</f>
        <v>0</v>
      </c>
      <c r="B50" s="210"/>
      <c r="C50" s="210"/>
      <c r="D50" s="210"/>
      <c r="E50" s="211"/>
      <c r="F50" s="52"/>
      <c r="G50" s="209"/>
      <c r="H50" s="210"/>
      <c r="I50" s="210"/>
      <c r="J50" s="210"/>
      <c r="K50" s="211"/>
      <c r="L50" s="52"/>
      <c r="M50" s="209">
        <f>R34</f>
        <v>0</v>
      </c>
      <c r="N50" s="210"/>
      <c r="O50" s="210"/>
      <c r="P50" s="210"/>
      <c r="Q50" s="211"/>
      <c r="R50" s="52"/>
      <c r="S50" s="209">
        <f>AM34</f>
        <v>0</v>
      </c>
      <c r="T50" s="210"/>
      <c r="U50" s="210"/>
      <c r="V50" s="210"/>
      <c r="W50" s="211"/>
      <c r="X50" s="43"/>
      <c r="Y50" s="221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3"/>
    </row>
    <row r="51" spans="1:86" ht="19.5" customHeight="1" thickBot="1" x14ac:dyDescent="0.2">
      <c r="A51" s="212"/>
      <c r="B51" s="213"/>
      <c r="C51" s="213"/>
      <c r="D51" s="213"/>
      <c r="E51" s="214"/>
      <c r="F51" s="53"/>
      <c r="G51" s="212"/>
      <c r="H51" s="213"/>
      <c r="I51" s="213"/>
      <c r="J51" s="213"/>
      <c r="K51" s="214"/>
      <c r="L51" s="53"/>
      <c r="M51" s="212"/>
      <c r="N51" s="213"/>
      <c r="O51" s="213"/>
      <c r="P51" s="213"/>
      <c r="Q51" s="214"/>
      <c r="R51" s="53"/>
      <c r="S51" s="212"/>
      <c r="T51" s="213"/>
      <c r="U51" s="213"/>
      <c r="V51" s="213"/>
      <c r="W51" s="214"/>
      <c r="Y51" s="221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3"/>
    </row>
    <row r="52" spans="1:86" ht="12" customHeight="1" thickTop="1" thickBot="1" x14ac:dyDescent="0.25">
      <c r="A52" s="119"/>
      <c r="B52" s="119"/>
      <c r="C52" s="119"/>
      <c r="D52" s="119"/>
      <c r="E52" s="119"/>
      <c r="F52" s="53"/>
      <c r="G52" s="119"/>
      <c r="H52" s="119"/>
      <c r="I52" s="119"/>
      <c r="J52" s="119"/>
      <c r="K52" s="113"/>
      <c r="L52" s="53"/>
      <c r="M52" s="119"/>
      <c r="N52" s="119"/>
      <c r="O52" s="119"/>
      <c r="P52" s="119"/>
      <c r="Q52" s="119"/>
      <c r="R52" s="53"/>
      <c r="S52" s="119"/>
      <c r="T52" s="119"/>
      <c r="U52" s="119"/>
      <c r="V52" s="119"/>
      <c r="W52" s="119"/>
      <c r="Y52" s="224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6"/>
    </row>
    <row r="53" spans="1:86" s="50" customFormat="1" ht="30" customHeight="1" thickTop="1" thickBot="1" x14ac:dyDescent="0.2">
      <c r="A53" s="46" t="s">
        <v>78</v>
      </c>
      <c r="B53" s="46"/>
      <c r="C53" s="46"/>
      <c r="D53" s="46"/>
      <c r="E53" s="46"/>
      <c r="F53" s="46"/>
      <c r="G53" s="46"/>
      <c r="H53" s="46"/>
      <c r="I53" s="46"/>
      <c r="J53" s="155" t="s">
        <v>79</v>
      </c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49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120"/>
      <c r="CH53" s="120"/>
    </row>
    <row r="54" spans="1:86" ht="19.5" customHeight="1" thickTop="1" thickBot="1" x14ac:dyDescent="0.2">
      <c r="A54" s="205" t="s">
        <v>50</v>
      </c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5" t="s">
        <v>51</v>
      </c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  <c r="AK54" s="206"/>
      <c r="AL54" s="206"/>
      <c r="AM54" s="206"/>
      <c r="AN54" s="206"/>
      <c r="AO54" s="206"/>
      <c r="AP54" s="207"/>
      <c r="AU54" s="19"/>
      <c r="AV54" s="9"/>
      <c r="AW54" s="9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9"/>
      <c r="CH54" s="19"/>
    </row>
    <row r="55" spans="1:86" ht="19.5" customHeight="1" thickTop="1" x14ac:dyDescent="0.15">
      <c r="A55" s="191">
        <v>1</v>
      </c>
      <c r="B55" s="196"/>
      <c r="C55" s="162">
        <f>A50</f>
        <v>0</v>
      </c>
      <c r="D55" s="162"/>
      <c r="E55" s="162"/>
      <c r="F55" s="162"/>
      <c r="G55" s="162"/>
      <c r="H55" s="159" t="s">
        <v>18</v>
      </c>
      <c r="I55" s="171" t="s">
        <v>52</v>
      </c>
      <c r="J55" s="159" t="s">
        <v>22</v>
      </c>
      <c r="K55" s="162">
        <f>S50</f>
        <v>0</v>
      </c>
      <c r="L55" s="162"/>
      <c r="M55" s="162"/>
      <c r="N55" s="162"/>
      <c r="O55" s="163"/>
      <c r="P55" s="175" t="s">
        <v>3</v>
      </c>
      <c r="Q55" s="183" t="s">
        <v>55</v>
      </c>
      <c r="R55" s="183"/>
      <c r="S55" s="183"/>
      <c r="T55" s="183"/>
      <c r="U55" s="183"/>
      <c r="V55" s="194">
        <v>1</v>
      </c>
      <c r="W55" s="195"/>
      <c r="X55" s="160">
        <f>G50</f>
        <v>0</v>
      </c>
      <c r="Y55" s="160"/>
      <c r="Z55" s="160"/>
      <c r="AA55" s="160"/>
      <c r="AB55" s="160"/>
      <c r="AC55" s="158" t="s">
        <v>25</v>
      </c>
      <c r="AD55" s="170" t="s">
        <v>52</v>
      </c>
      <c r="AE55" s="158" t="s">
        <v>7</v>
      </c>
      <c r="AF55" s="160">
        <f>M50</f>
        <v>0</v>
      </c>
      <c r="AG55" s="160"/>
      <c r="AH55" s="160"/>
      <c r="AI55" s="160"/>
      <c r="AJ55" s="161"/>
      <c r="AK55" s="174" t="s">
        <v>3</v>
      </c>
      <c r="AL55" s="198" t="s">
        <v>57</v>
      </c>
      <c r="AM55" s="198"/>
      <c r="AN55" s="198"/>
      <c r="AO55" s="198"/>
      <c r="AP55" s="199"/>
      <c r="AU55" s="19"/>
      <c r="AV55" s="9"/>
      <c r="AW55" s="9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9"/>
      <c r="CH55" s="19"/>
    </row>
    <row r="56" spans="1:86" ht="19.5" customHeight="1" x14ac:dyDescent="0.15">
      <c r="A56" s="197"/>
      <c r="B56" s="179"/>
      <c r="C56" s="169"/>
      <c r="D56" s="169"/>
      <c r="E56" s="169"/>
      <c r="F56" s="169"/>
      <c r="G56" s="169"/>
      <c r="H56" s="167"/>
      <c r="I56" s="173"/>
      <c r="J56" s="167"/>
      <c r="K56" s="169"/>
      <c r="L56" s="169"/>
      <c r="M56" s="169"/>
      <c r="N56" s="169"/>
      <c r="O56" s="204"/>
      <c r="P56" s="177"/>
      <c r="Q56" s="180" t="s">
        <v>56</v>
      </c>
      <c r="R56" s="180"/>
      <c r="S56" s="180"/>
      <c r="T56" s="180"/>
      <c r="U56" s="180"/>
      <c r="V56" s="191"/>
      <c r="W56" s="196"/>
      <c r="X56" s="162"/>
      <c r="Y56" s="162"/>
      <c r="Z56" s="162"/>
      <c r="AA56" s="162"/>
      <c r="AB56" s="162"/>
      <c r="AC56" s="159"/>
      <c r="AD56" s="171"/>
      <c r="AE56" s="159"/>
      <c r="AF56" s="162"/>
      <c r="AG56" s="162"/>
      <c r="AH56" s="162"/>
      <c r="AI56" s="162"/>
      <c r="AJ56" s="163"/>
      <c r="AK56" s="175"/>
      <c r="AL56" s="189" t="s">
        <v>58</v>
      </c>
      <c r="AM56" s="180"/>
      <c r="AN56" s="187"/>
      <c r="AO56" s="187"/>
      <c r="AP56" s="188"/>
      <c r="AU56" s="19"/>
      <c r="AV56" s="121"/>
      <c r="AW56" s="121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2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9"/>
      <c r="CH56" s="19"/>
    </row>
    <row r="57" spans="1:86" ht="19.5" customHeight="1" x14ac:dyDescent="0.15">
      <c r="A57" s="191">
        <v>2</v>
      </c>
      <c r="B57" s="196"/>
      <c r="C57" s="187"/>
      <c r="D57" s="187"/>
      <c r="E57" s="187"/>
      <c r="F57" s="187"/>
      <c r="G57" s="187"/>
      <c r="H57" s="159" t="s">
        <v>82</v>
      </c>
      <c r="I57" s="171" t="s">
        <v>52</v>
      </c>
      <c r="J57" s="159" t="s">
        <v>83</v>
      </c>
      <c r="K57" s="187"/>
      <c r="L57" s="187"/>
      <c r="M57" s="187"/>
      <c r="N57" s="187"/>
      <c r="O57" s="196"/>
      <c r="P57" s="175" t="s">
        <v>3</v>
      </c>
      <c r="Q57" s="185" t="s">
        <v>55</v>
      </c>
      <c r="R57" s="185"/>
      <c r="S57" s="200">
        <f>A50</f>
        <v>0</v>
      </c>
      <c r="T57" s="200"/>
      <c r="U57" s="200"/>
      <c r="V57" s="190">
        <v>2</v>
      </c>
      <c r="W57" s="178"/>
      <c r="X57" s="164"/>
      <c r="Y57" s="164"/>
      <c r="Z57" s="164"/>
      <c r="AA57" s="164"/>
      <c r="AB57" s="164"/>
      <c r="AC57" s="166" t="s">
        <v>90</v>
      </c>
      <c r="AD57" s="172" t="s">
        <v>52</v>
      </c>
      <c r="AE57" s="166" t="s">
        <v>91</v>
      </c>
      <c r="AF57" s="164"/>
      <c r="AG57" s="164"/>
      <c r="AH57" s="164"/>
      <c r="AI57" s="164"/>
      <c r="AJ57" s="178"/>
      <c r="AK57" s="176" t="s">
        <v>3</v>
      </c>
      <c r="AL57" s="182" t="s">
        <v>57</v>
      </c>
      <c r="AM57" s="183"/>
      <c r="AN57" s="168">
        <f>G50</f>
        <v>0</v>
      </c>
      <c r="AO57" s="168"/>
      <c r="AP57" s="184"/>
      <c r="AU57" s="19"/>
      <c r="AV57" s="54"/>
      <c r="AW57" s="54"/>
      <c r="AX57" s="54"/>
      <c r="AY57" s="54"/>
      <c r="AZ57" s="54"/>
      <c r="BA57" s="54"/>
      <c r="BB57" s="54"/>
      <c r="BC57" s="117"/>
      <c r="BD57" s="117"/>
      <c r="BE57" s="117"/>
      <c r="BF57" s="54"/>
      <c r="BG57" s="54"/>
      <c r="BH57" s="54"/>
      <c r="BI57" s="54"/>
      <c r="BJ57" s="54"/>
      <c r="BK57" s="118"/>
      <c r="BL57" s="112"/>
      <c r="BM57" s="54"/>
      <c r="BN57" s="54"/>
      <c r="BO57" s="112"/>
      <c r="BP57" s="54"/>
      <c r="BQ57" s="54"/>
      <c r="BR57" s="54"/>
      <c r="BS57" s="54"/>
      <c r="BT57" s="54"/>
      <c r="BU57" s="125"/>
      <c r="BV57" s="117"/>
      <c r="BW57" s="125"/>
      <c r="BX57" s="54"/>
      <c r="BY57" s="54"/>
      <c r="BZ57" s="54"/>
      <c r="CA57" s="54"/>
      <c r="CB57" s="54"/>
      <c r="CC57" s="118"/>
      <c r="CD57" s="112"/>
      <c r="CE57" s="54"/>
      <c r="CF57" s="54"/>
      <c r="CG57" s="9"/>
      <c r="CH57" s="19"/>
    </row>
    <row r="58" spans="1:86" ht="19.5" customHeight="1" x14ac:dyDescent="0.15">
      <c r="A58" s="191"/>
      <c r="B58" s="196"/>
      <c r="C58" s="187"/>
      <c r="D58" s="187"/>
      <c r="E58" s="187"/>
      <c r="F58" s="187"/>
      <c r="G58" s="187"/>
      <c r="H58" s="159"/>
      <c r="I58" s="171"/>
      <c r="J58" s="159"/>
      <c r="K58" s="187"/>
      <c r="L58" s="187"/>
      <c r="M58" s="187"/>
      <c r="N58" s="187"/>
      <c r="O58" s="196"/>
      <c r="P58" s="175"/>
      <c r="Q58" s="180" t="s">
        <v>56</v>
      </c>
      <c r="R58" s="180"/>
      <c r="S58" s="200">
        <f>S50</f>
        <v>0</v>
      </c>
      <c r="T58" s="200"/>
      <c r="U58" s="200"/>
      <c r="V58" s="197"/>
      <c r="W58" s="179"/>
      <c r="X58" s="165"/>
      <c r="Y58" s="165"/>
      <c r="Z58" s="165"/>
      <c r="AA58" s="165"/>
      <c r="AB58" s="165"/>
      <c r="AC58" s="167"/>
      <c r="AD58" s="173"/>
      <c r="AE58" s="167"/>
      <c r="AF58" s="165"/>
      <c r="AG58" s="165"/>
      <c r="AH58" s="165"/>
      <c r="AI58" s="165"/>
      <c r="AJ58" s="179"/>
      <c r="AK58" s="177"/>
      <c r="AL58" s="183" t="s">
        <v>58</v>
      </c>
      <c r="AM58" s="183"/>
      <c r="AN58" s="169">
        <f>M50</f>
        <v>0</v>
      </c>
      <c r="AO58" s="169"/>
      <c r="AP58" s="193"/>
      <c r="AU58" s="19"/>
      <c r="AV58" s="54"/>
      <c r="AW58" s="54"/>
      <c r="AX58" s="54"/>
      <c r="AY58" s="54"/>
      <c r="AZ58" s="54"/>
      <c r="BA58" s="54"/>
      <c r="BB58" s="54"/>
      <c r="BC58" s="117"/>
      <c r="BD58" s="117"/>
      <c r="BE58" s="117"/>
      <c r="BF58" s="54"/>
      <c r="BG58" s="54"/>
      <c r="BH58" s="54"/>
      <c r="BI58" s="54"/>
      <c r="BJ58" s="54"/>
      <c r="BK58" s="118"/>
      <c r="BL58" s="112"/>
      <c r="BM58" s="54"/>
      <c r="BN58" s="54"/>
      <c r="BO58" s="112"/>
      <c r="BP58" s="54"/>
      <c r="BQ58" s="54"/>
      <c r="BR58" s="54"/>
      <c r="BS58" s="54"/>
      <c r="BT58" s="54"/>
      <c r="BU58" s="125"/>
      <c r="BV58" s="117"/>
      <c r="BW58" s="125"/>
      <c r="BX58" s="54"/>
      <c r="BY58" s="54"/>
      <c r="BZ58" s="54"/>
      <c r="CA58" s="54"/>
      <c r="CB58" s="54"/>
      <c r="CC58" s="118"/>
      <c r="CD58" s="112"/>
      <c r="CE58" s="54"/>
      <c r="CF58" s="54"/>
      <c r="CG58" s="9"/>
      <c r="CH58" s="19"/>
    </row>
    <row r="59" spans="1:86" ht="19.5" customHeight="1" x14ac:dyDescent="0.15">
      <c r="A59" s="190">
        <v>3</v>
      </c>
      <c r="B59" s="178"/>
      <c r="C59" s="168">
        <f>A50</f>
        <v>0</v>
      </c>
      <c r="D59" s="168"/>
      <c r="E59" s="168"/>
      <c r="F59" s="168"/>
      <c r="G59" s="168"/>
      <c r="H59" s="166" t="s">
        <v>84</v>
      </c>
      <c r="I59" s="172" t="s">
        <v>52</v>
      </c>
      <c r="J59" s="166" t="s">
        <v>85</v>
      </c>
      <c r="K59" s="168">
        <f>M50</f>
        <v>0</v>
      </c>
      <c r="L59" s="168"/>
      <c r="M59" s="168"/>
      <c r="N59" s="168"/>
      <c r="O59" s="203"/>
      <c r="P59" s="176" t="s">
        <v>3</v>
      </c>
      <c r="Q59" s="185" t="s">
        <v>86</v>
      </c>
      <c r="R59" s="185"/>
      <c r="S59" s="185"/>
      <c r="T59" s="185"/>
      <c r="U59" s="185"/>
      <c r="V59" s="190"/>
      <c r="W59" s="164"/>
      <c r="X59" s="168">
        <f>G50</f>
        <v>0</v>
      </c>
      <c r="Y59" s="168"/>
      <c r="Z59" s="168"/>
      <c r="AA59" s="168"/>
      <c r="AB59" s="168"/>
      <c r="AC59" s="166"/>
      <c r="AD59" s="172"/>
      <c r="AE59" s="166"/>
      <c r="AF59" s="168">
        <f>S50</f>
        <v>0</v>
      </c>
      <c r="AG59" s="168"/>
      <c r="AH59" s="168"/>
      <c r="AI59" s="168"/>
      <c r="AJ59" s="168"/>
      <c r="AK59" s="156"/>
      <c r="AL59" s="185"/>
      <c r="AM59" s="185"/>
      <c r="AN59" s="164"/>
      <c r="AO59" s="164"/>
      <c r="AP59" s="186"/>
      <c r="AU59" s="19"/>
      <c r="AV59" s="54"/>
      <c r="AW59" s="54"/>
      <c r="AX59" s="54"/>
      <c r="AY59" s="54"/>
      <c r="AZ59" s="54"/>
      <c r="BA59" s="54"/>
      <c r="BB59" s="54"/>
      <c r="BC59" s="117"/>
      <c r="BD59" s="117"/>
      <c r="BE59" s="117"/>
      <c r="BF59" s="54"/>
      <c r="BG59" s="54"/>
      <c r="BH59" s="54"/>
      <c r="BI59" s="54"/>
      <c r="BJ59" s="54"/>
      <c r="BK59" s="118"/>
      <c r="BL59" s="112"/>
      <c r="BM59" s="54"/>
      <c r="BN59" s="54"/>
      <c r="BO59" s="112"/>
      <c r="BP59" s="54"/>
      <c r="BQ59" s="54"/>
      <c r="BR59" s="54"/>
      <c r="BS59" s="54"/>
      <c r="BT59" s="54"/>
      <c r="BU59" s="117"/>
      <c r="BV59" s="117"/>
      <c r="BW59" s="117"/>
      <c r="BX59" s="54"/>
      <c r="BY59" s="54"/>
      <c r="BZ59" s="54"/>
      <c r="CA59" s="54"/>
      <c r="CB59" s="54"/>
      <c r="CC59" s="118"/>
      <c r="CD59" s="112"/>
      <c r="CE59" s="54"/>
      <c r="CF59" s="54"/>
      <c r="CG59" s="9"/>
      <c r="CH59" s="19"/>
    </row>
    <row r="60" spans="1:86" ht="19.5" customHeight="1" x14ac:dyDescent="0.15">
      <c r="A60" s="197"/>
      <c r="B60" s="179"/>
      <c r="C60" s="169"/>
      <c r="D60" s="169"/>
      <c r="E60" s="169"/>
      <c r="F60" s="169"/>
      <c r="G60" s="169"/>
      <c r="H60" s="167"/>
      <c r="I60" s="173"/>
      <c r="J60" s="167"/>
      <c r="K60" s="169"/>
      <c r="L60" s="169"/>
      <c r="M60" s="169"/>
      <c r="N60" s="169"/>
      <c r="O60" s="204"/>
      <c r="P60" s="177"/>
      <c r="Q60" s="180" t="s">
        <v>87</v>
      </c>
      <c r="R60" s="180"/>
      <c r="S60" s="180"/>
      <c r="T60" s="180"/>
      <c r="U60" s="180"/>
      <c r="V60" s="197"/>
      <c r="W60" s="165"/>
      <c r="X60" s="169"/>
      <c r="Y60" s="169"/>
      <c r="Z60" s="169"/>
      <c r="AA60" s="169"/>
      <c r="AB60" s="169"/>
      <c r="AC60" s="167"/>
      <c r="AD60" s="173"/>
      <c r="AE60" s="167"/>
      <c r="AF60" s="169"/>
      <c r="AG60" s="169"/>
      <c r="AH60" s="169"/>
      <c r="AI60" s="169"/>
      <c r="AJ60" s="169"/>
      <c r="AK60" s="157"/>
      <c r="AL60" s="180"/>
      <c r="AM60" s="180"/>
      <c r="AN60" s="165"/>
      <c r="AO60" s="165"/>
      <c r="AP60" s="181"/>
      <c r="AU60" s="19"/>
      <c r="AV60" s="54"/>
      <c r="AW60" s="54"/>
      <c r="AX60" s="54"/>
      <c r="AY60" s="54"/>
      <c r="AZ60" s="54"/>
      <c r="BA60" s="54"/>
      <c r="BB60" s="54"/>
      <c r="BC60" s="117"/>
      <c r="BD60" s="117"/>
      <c r="BE60" s="117"/>
      <c r="BF60" s="54"/>
      <c r="BG60" s="54"/>
      <c r="BH60" s="54"/>
      <c r="BI60" s="54"/>
      <c r="BJ60" s="54"/>
      <c r="BK60" s="118"/>
      <c r="BL60" s="112"/>
      <c r="BM60" s="54"/>
      <c r="BN60" s="54"/>
      <c r="BO60" s="112"/>
      <c r="BP60" s="54"/>
      <c r="BQ60" s="54"/>
      <c r="BR60" s="54"/>
      <c r="BS60" s="54"/>
      <c r="BT60" s="54"/>
      <c r="BU60" s="117"/>
      <c r="BV60" s="117"/>
      <c r="BW60" s="117"/>
      <c r="BX60" s="54"/>
      <c r="BY60" s="54"/>
      <c r="BZ60" s="54"/>
      <c r="CA60" s="54"/>
      <c r="CB60" s="54"/>
      <c r="CC60" s="118"/>
      <c r="CD60" s="112"/>
      <c r="CE60" s="54"/>
      <c r="CF60" s="54"/>
      <c r="CG60" s="9"/>
      <c r="CH60" s="19"/>
    </row>
    <row r="61" spans="1:86" ht="19.5" customHeight="1" x14ac:dyDescent="0.15">
      <c r="A61" s="201" t="s">
        <v>53</v>
      </c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191" t="s">
        <v>53</v>
      </c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8"/>
      <c r="AU61" s="19"/>
      <c r="AV61" s="54"/>
      <c r="AW61" s="54"/>
      <c r="AX61" s="54"/>
      <c r="AY61" s="54"/>
      <c r="AZ61" s="54"/>
      <c r="BA61" s="54"/>
      <c r="BB61" s="54"/>
      <c r="BC61" s="117"/>
      <c r="BD61" s="117"/>
      <c r="BE61" s="117"/>
      <c r="BF61" s="54"/>
      <c r="BG61" s="54"/>
      <c r="BH61" s="54"/>
      <c r="BI61" s="54"/>
      <c r="BJ61" s="54"/>
      <c r="BK61" s="118"/>
      <c r="BL61" s="112"/>
      <c r="BM61" s="54"/>
      <c r="BN61" s="54"/>
      <c r="BO61" s="112"/>
      <c r="BP61" s="54"/>
      <c r="BQ61" s="54"/>
      <c r="BR61" s="54"/>
      <c r="BS61" s="54"/>
      <c r="BT61" s="54"/>
      <c r="BU61" s="125"/>
      <c r="BV61" s="117"/>
      <c r="BW61" s="125"/>
      <c r="BX61" s="54"/>
      <c r="BY61" s="54"/>
      <c r="BZ61" s="54"/>
      <c r="CA61" s="54"/>
      <c r="CB61" s="54"/>
      <c r="CC61" s="118"/>
      <c r="CD61" s="112"/>
      <c r="CE61" s="54"/>
      <c r="CF61" s="54"/>
      <c r="CG61" s="9"/>
      <c r="CH61" s="19"/>
    </row>
    <row r="62" spans="1:86" ht="19.5" customHeight="1" x14ac:dyDescent="0.15">
      <c r="A62" s="190">
        <v>4</v>
      </c>
      <c r="B62" s="178"/>
      <c r="C62" s="162">
        <f>C50</f>
        <v>0</v>
      </c>
      <c r="D62" s="162"/>
      <c r="E62" s="162"/>
      <c r="F62" s="162"/>
      <c r="G62" s="162"/>
      <c r="H62" s="159" t="s">
        <v>88</v>
      </c>
      <c r="I62" s="159" t="s">
        <v>54</v>
      </c>
      <c r="J62" s="159" t="s">
        <v>89</v>
      </c>
      <c r="K62" s="168">
        <f>L50</f>
        <v>0</v>
      </c>
      <c r="L62" s="168"/>
      <c r="M62" s="168"/>
      <c r="N62" s="168"/>
      <c r="O62" s="203"/>
      <c r="P62" s="176" t="s">
        <v>3</v>
      </c>
      <c r="Q62" s="183" t="s">
        <v>84</v>
      </c>
      <c r="R62" s="183"/>
      <c r="S62" s="162">
        <f>A50</f>
        <v>0</v>
      </c>
      <c r="T62" s="162"/>
      <c r="U62" s="192"/>
      <c r="V62" s="190" t="s">
        <v>80</v>
      </c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86"/>
      <c r="AQ62" s="19"/>
      <c r="AU62" s="19"/>
      <c r="AV62" s="54"/>
      <c r="AW62" s="54"/>
      <c r="AX62" s="54"/>
      <c r="AY62" s="54"/>
      <c r="AZ62" s="54"/>
      <c r="BA62" s="54"/>
      <c r="BB62" s="54"/>
      <c r="BC62" s="117"/>
      <c r="BD62" s="117"/>
      <c r="BE62" s="117"/>
      <c r="BF62" s="54"/>
      <c r="BG62" s="54"/>
      <c r="BH62" s="54"/>
      <c r="BI62" s="54"/>
      <c r="BJ62" s="54"/>
      <c r="BK62" s="118"/>
      <c r="BL62" s="112"/>
      <c r="BM62" s="54"/>
      <c r="BN62" s="54"/>
      <c r="BO62" s="112"/>
      <c r="BP62" s="54"/>
      <c r="BQ62" s="54"/>
      <c r="BR62" s="54"/>
      <c r="BS62" s="54"/>
      <c r="BT62" s="54"/>
      <c r="BU62" s="125"/>
      <c r="BV62" s="117"/>
      <c r="BW62" s="125"/>
      <c r="BX62" s="54"/>
      <c r="BY62" s="54"/>
      <c r="BZ62" s="54"/>
      <c r="CA62" s="54"/>
      <c r="CB62" s="54"/>
      <c r="CC62" s="118"/>
      <c r="CD62" s="112"/>
      <c r="CE62" s="54"/>
      <c r="CF62" s="54"/>
      <c r="CG62" s="9"/>
      <c r="CH62" s="19"/>
    </row>
    <row r="63" spans="1:86" ht="19.5" customHeight="1" x14ac:dyDescent="0.15">
      <c r="A63" s="197"/>
      <c r="B63" s="179"/>
      <c r="C63" s="169"/>
      <c r="D63" s="169"/>
      <c r="E63" s="169"/>
      <c r="F63" s="169"/>
      <c r="G63" s="169"/>
      <c r="H63" s="167"/>
      <c r="I63" s="167"/>
      <c r="J63" s="167"/>
      <c r="K63" s="169"/>
      <c r="L63" s="169"/>
      <c r="M63" s="169"/>
      <c r="N63" s="169"/>
      <c r="O63" s="204"/>
      <c r="P63" s="177"/>
      <c r="Q63" s="180" t="s">
        <v>85</v>
      </c>
      <c r="R63" s="180"/>
      <c r="S63" s="169">
        <f>G50</f>
        <v>0</v>
      </c>
      <c r="T63" s="169"/>
      <c r="U63" s="193"/>
      <c r="V63" s="191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8"/>
      <c r="AQ63" s="19"/>
      <c r="AU63" s="19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117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9"/>
      <c r="CH63" s="19"/>
    </row>
    <row r="64" spans="1:86" ht="19.5" customHeight="1" x14ac:dyDescent="0.15">
      <c r="A64" s="149" t="s">
        <v>81</v>
      </c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1"/>
      <c r="AU64" s="19"/>
      <c r="AV64" s="54"/>
      <c r="AW64" s="54"/>
      <c r="AX64" s="54"/>
      <c r="AY64" s="54"/>
      <c r="AZ64" s="54"/>
      <c r="BA64" s="54"/>
      <c r="BB64" s="54"/>
      <c r="BC64" s="117"/>
      <c r="BD64" s="117"/>
      <c r="BE64" s="117"/>
      <c r="BF64" s="54"/>
      <c r="BG64" s="54"/>
      <c r="BH64" s="54"/>
      <c r="BI64" s="54"/>
      <c r="BJ64" s="54"/>
      <c r="BK64" s="118"/>
      <c r="BL64" s="112"/>
      <c r="BM64" s="54"/>
      <c r="BN64" s="54"/>
      <c r="BO64" s="112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9"/>
      <c r="CH64" s="19"/>
    </row>
    <row r="65" spans="1:86" ht="19.5" customHeight="1" thickBot="1" x14ac:dyDescent="0.2">
      <c r="A65" s="152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4"/>
      <c r="AQ65" s="111"/>
      <c r="AU65" s="19"/>
      <c r="AV65" s="54"/>
      <c r="AW65" s="54"/>
      <c r="AX65" s="54"/>
      <c r="AY65" s="54"/>
      <c r="AZ65" s="54"/>
      <c r="BA65" s="54"/>
      <c r="BB65" s="54"/>
      <c r="BC65" s="117"/>
      <c r="BD65" s="117"/>
      <c r="BE65" s="117"/>
      <c r="BF65" s="54"/>
      <c r="BG65" s="54"/>
      <c r="BH65" s="54"/>
      <c r="BI65" s="54"/>
      <c r="BJ65" s="54"/>
      <c r="BK65" s="118"/>
      <c r="BL65" s="112"/>
      <c r="BM65" s="54"/>
      <c r="BN65" s="54"/>
      <c r="BO65" s="112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9"/>
      <c r="CH65" s="19"/>
    </row>
    <row r="66" spans="1:86" ht="19.5" customHeight="1" thickTop="1" x14ac:dyDescent="0.15">
      <c r="AU66" s="19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  <c r="BL66" s="126"/>
      <c r="BM66" s="126"/>
      <c r="BN66" s="126"/>
      <c r="BO66" s="126"/>
      <c r="BP66" s="126"/>
      <c r="BQ66" s="126"/>
      <c r="BR66" s="126"/>
      <c r="BS66" s="126"/>
      <c r="BT66" s="126"/>
      <c r="BU66" s="126"/>
      <c r="BV66" s="126"/>
      <c r="BW66" s="126"/>
      <c r="BX66" s="126"/>
      <c r="BY66" s="126"/>
      <c r="BZ66" s="126"/>
      <c r="CA66" s="126"/>
      <c r="CB66" s="126"/>
      <c r="CC66" s="126"/>
      <c r="CD66" s="126"/>
      <c r="CE66" s="126"/>
      <c r="CF66" s="126"/>
      <c r="CG66" s="9"/>
      <c r="CH66" s="19"/>
    </row>
    <row r="67" spans="1:86" ht="19.5" customHeight="1" x14ac:dyDescent="0.15">
      <c r="AU67" s="19"/>
      <c r="AV67" s="126"/>
      <c r="AW67" s="126"/>
      <c r="AX67" s="126"/>
      <c r="AY67" s="126"/>
      <c r="AZ67" s="126"/>
      <c r="BA67" s="126"/>
      <c r="BB67" s="126"/>
      <c r="BC67" s="126"/>
      <c r="BD67" s="126"/>
      <c r="BE67" s="126"/>
      <c r="BF67" s="126"/>
      <c r="BG67" s="126"/>
      <c r="BH67" s="126"/>
      <c r="BI67" s="126"/>
      <c r="BJ67" s="126"/>
      <c r="BK67" s="126"/>
      <c r="BL67" s="126"/>
      <c r="BM67" s="126"/>
      <c r="BN67" s="126"/>
      <c r="BO67" s="126"/>
      <c r="BP67" s="126"/>
      <c r="BQ67" s="126"/>
      <c r="BR67" s="126"/>
      <c r="BS67" s="126"/>
      <c r="BT67" s="126"/>
      <c r="BU67" s="126"/>
      <c r="BV67" s="126"/>
      <c r="BW67" s="126"/>
      <c r="BX67" s="126"/>
      <c r="BY67" s="126"/>
      <c r="BZ67" s="126"/>
      <c r="CA67" s="126"/>
      <c r="CB67" s="126"/>
      <c r="CC67" s="126"/>
      <c r="CD67" s="126"/>
      <c r="CE67" s="126"/>
      <c r="CF67" s="126"/>
      <c r="CG67" s="9"/>
      <c r="CH67" s="19"/>
    </row>
    <row r="68" spans="1:86" ht="19.5" customHeight="1" x14ac:dyDescent="0.15"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</row>
    <row r="69" spans="1:86" ht="19.5" customHeight="1" x14ac:dyDescent="0.15"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</row>
    <row r="70" spans="1:86" ht="19.5" customHeight="1" x14ac:dyDescent="0.15"/>
    <row r="71" spans="1:86" ht="19.5" customHeight="1" x14ac:dyDescent="0.15"/>
    <row r="72" spans="1:86" ht="19.5" customHeight="1" x14ac:dyDescent="0.15"/>
    <row r="73" spans="1:86" ht="19.5" customHeight="1" x14ac:dyDescent="0.15"/>
    <row r="74" spans="1:86" ht="19.5" customHeight="1" x14ac:dyDescent="0.15"/>
    <row r="75" spans="1:86" ht="19.5" customHeight="1" x14ac:dyDescent="0.15"/>
    <row r="76" spans="1:86" ht="19.5" customHeight="1" x14ac:dyDescent="0.15"/>
    <row r="77" spans="1:86" ht="19.5" customHeight="1" x14ac:dyDescent="0.15"/>
    <row r="78" spans="1:86" ht="19.5" customHeight="1" x14ac:dyDescent="0.15"/>
    <row r="79" spans="1:86" ht="19.5" customHeight="1" x14ac:dyDescent="0.15"/>
    <row r="80" spans="1:86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</sheetData>
  <mergeCells count="129">
    <mergeCell ref="E6:F7"/>
    <mergeCell ref="E11:F12"/>
    <mergeCell ref="E16:F17"/>
    <mergeCell ref="E21:F22"/>
    <mergeCell ref="E26:F27"/>
    <mergeCell ref="A6:D7"/>
    <mergeCell ref="A11:D12"/>
    <mergeCell ref="A16:D17"/>
    <mergeCell ref="AB9:AC10"/>
    <mergeCell ref="X9:AA10"/>
    <mergeCell ref="X14:AA15"/>
    <mergeCell ref="AB14:AC15"/>
    <mergeCell ref="X19:AA20"/>
    <mergeCell ref="AB19:AC20"/>
    <mergeCell ref="X24:AA25"/>
    <mergeCell ref="R16:V17"/>
    <mergeCell ref="X30:AA31"/>
    <mergeCell ref="AB30:AC31"/>
    <mergeCell ref="X35:AA36"/>
    <mergeCell ref="AB35:AC36"/>
    <mergeCell ref="A30:D31"/>
    <mergeCell ref="E30:F31"/>
    <mergeCell ref="AB24:AC25"/>
    <mergeCell ref="AM16:AQ17"/>
    <mergeCell ref="A21:D22"/>
    <mergeCell ref="A26:D27"/>
    <mergeCell ref="R34:V35"/>
    <mergeCell ref="AM34:AQ35"/>
    <mergeCell ref="A35:D36"/>
    <mergeCell ref="E35:F36"/>
    <mergeCell ref="K55:O56"/>
    <mergeCell ref="S58:U58"/>
    <mergeCell ref="AL55:AM55"/>
    <mergeCell ref="A45:D46"/>
    <mergeCell ref="E45:F46"/>
    <mergeCell ref="A40:D41"/>
    <mergeCell ref="E40:F41"/>
    <mergeCell ref="X40:AA41"/>
    <mergeCell ref="AB40:AC41"/>
    <mergeCell ref="G50:K51"/>
    <mergeCell ref="M50:Q51"/>
    <mergeCell ref="S50:W51"/>
    <mergeCell ref="Y42:AQ52"/>
    <mergeCell ref="AL58:AM58"/>
    <mergeCell ref="AN58:AP58"/>
    <mergeCell ref="I59:I60"/>
    <mergeCell ref="J59:J60"/>
    <mergeCell ref="K59:O60"/>
    <mergeCell ref="V54:AP54"/>
    <mergeCell ref="A54:U54"/>
    <mergeCell ref="A49:B49"/>
    <mergeCell ref="G49:H49"/>
    <mergeCell ref="M49:N49"/>
    <mergeCell ref="S49:T49"/>
    <mergeCell ref="A50:E51"/>
    <mergeCell ref="Q58:R58"/>
    <mergeCell ref="K57:O58"/>
    <mergeCell ref="P57:P58"/>
    <mergeCell ref="A57:B58"/>
    <mergeCell ref="C57:G58"/>
    <mergeCell ref="H57:H58"/>
    <mergeCell ref="I57:I58"/>
    <mergeCell ref="J57:J58"/>
    <mergeCell ref="P55:P56"/>
    <mergeCell ref="A55:B56"/>
    <mergeCell ref="C55:G56"/>
    <mergeCell ref="H55:H56"/>
    <mergeCell ref="I55:I56"/>
    <mergeCell ref="J55:J56"/>
    <mergeCell ref="Q62:R62"/>
    <mergeCell ref="Q63:R63"/>
    <mergeCell ref="Q55:R55"/>
    <mergeCell ref="S55:U55"/>
    <mergeCell ref="Q56:R56"/>
    <mergeCell ref="S56:U56"/>
    <mergeCell ref="Q59:R59"/>
    <mergeCell ref="Q60:R60"/>
    <mergeCell ref="S59:U59"/>
    <mergeCell ref="S60:U60"/>
    <mergeCell ref="S57:U57"/>
    <mergeCell ref="A61:U61"/>
    <mergeCell ref="P62:P63"/>
    <mergeCell ref="Q57:R57"/>
    <mergeCell ref="A62:B63"/>
    <mergeCell ref="C62:G63"/>
    <mergeCell ref="H62:H63"/>
    <mergeCell ref="I62:I63"/>
    <mergeCell ref="J62:J63"/>
    <mergeCell ref="K62:O63"/>
    <mergeCell ref="P59:P60"/>
    <mergeCell ref="A59:B60"/>
    <mergeCell ref="C59:G60"/>
    <mergeCell ref="H59:H60"/>
    <mergeCell ref="AL59:AM59"/>
    <mergeCell ref="AN59:AP59"/>
    <mergeCell ref="AN56:AP56"/>
    <mergeCell ref="AL56:AM56"/>
    <mergeCell ref="V62:AP63"/>
    <mergeCell ref="S62:U62"/>
    <mergeCell ref="S63:U63"/>
    <mergeCell ref="V55:W56"/>
    <mergeCell ref="V57:W58"/>
    <mergeCell ref="V59:W60"/>
    <mergeCell ref="V61:AP61"/>
    <mergeCell ref="AN55:AP55"/>
    <mergeCell ref="A64:AP65"/>
    <mergeCell ref="J53:AP53"/>
    <mergeCell ref="AK59:AK60"/>
    <mergeCell ref="AE55:AE56"/>
    <mergeCell ref="AF55:AJ56"/>
    <mergeCell ref="X55:AB56"/>
    <mergeCell ref="AC55:AC56"/>
    <mergeCell ref="X57:AB58"/>
    <mergeCell ref="AC57:AC58"/>
    <mergeCell ref="X59:AB60"/>
    <mergeCell ref="AC59:AC60"/>
    <mergeCell ref="AD55:AD56"/>
    <mergeCell ref="AD57:AD58"/>
    <mergeCell ref="AD59:AD60"/>
    <mergeCell ref="AK55:AK56"/>
    <mergeCell ref="AK57:AK58"/>
    <mergeCell ref="AE57:AE58"/>
    <mergeCell ref="AF57:AJ58"/>
    <mergeCell ref="AE59:AE60"/>
    <mergeCell ref="AF59:AJ60"/>
    <mergeCell ref="AL60:AM60"/>
    <mergeCell ref="AN60:AP60"/>
    <mergeCell ref="AL57:AM57"/>
    <mergeCell ref="AN57:AP57"/>
  </mergeCells>
  <phoneticPr fontId="2"/>
  <dataValidations count="1">
    <dataValidation type="whole" operator="greaterThanOrEqual" allowBlank="1" showInputMessage="1" showErrorMessage="1" sqref="AG11:AG13 AE11:AE13 AI16:AI18 AG16:AG18 AG21:AG23 AE21:AE23 L32:L34 L8:L10 J8:J10 J13:J15 H13:H15 N18:N20 L18:L20 L23:L25 J23:J25 AE37:AE39 AG37:AG39 AG32:AG34 AI32:AI34 H42:H44 J42:J44 J37:J39 L37:L39 N32:N34" xr:uid="{00000000-0002-0000-0000-000000000000}">
      <formula1>0</formula1>
    </dataValidation>
  </dataValidations>
  <printOptions horizontalCentered="1" verticalCentered="1"/>
  <pageMargins left="0.39370078740157483" right="0.19685039370078741" top="0.19685039370078741" bottom="0.19685039370078741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8"/>
  <sheetViews>
    <sheetView topLeftCell="A40" zoomScale="175" zoomScaleNormal="175" zoomScaleSheetLayoutView="90" workbookViewId="0">
      <selection activeCell="A18" sqref="A18"/>
    </sheetView>
  </sheetViews>
  <sheetFormatPr defaultRowHeight="13.5" x14ac:dyDescent="0.15"/>
  <cols>
    <col min="1" max="1" width="2.625" style="56" customWidth="1"/>
    <col min="2" max="2" width="17.625" style="56" customWidth="1"/>
    <col min="3" max="19" width="2.875" style="56" customWidth="1"/>
    <col min="20" max="20" width="3.625" style="56" customWidth="1"/>
    <col min="21" max="30" width="2.875" style="56" customWidth="1"/>
    <col min="31" max="31" width="5.75" style="56" customWidth="1"/>
    <col min="32" max="33" width="3.875" style="56" customWidth="1"/>
    <col min="34" max="34" width="7.25" style="56" customWidth="1"/>
    <col min="35" max="35" width="3.875" style="56" customWidth="1"/>
    <col min="36" max="16384" width="9" style="56"/>
  </cols>
  <sheetData>
    <row r="1" spans="1:42" s="108" customFormat="1" ht="15" customHeight="1" x14ac:dyDescent="0.3">
      <c r="B1" s="261" t="s">
        <v>123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110" t="s">
        <v>59</v>
      </c>
      <c r="AF1" s="110" t="s">
        <v>60</v>
      </c>
      <c r="AG1" s="110"/>
      <c r="AL1" s="109"/>
      <c r="AM1" s="109"/>
      <c r="AN1" s="109"/>
      <c r="AO1" s="109"/>
    </row>
    <row r="2" spans="1:42" s="108" customFormat="1" ht="15" customHeight="1" x14ac:dyDescent="0.3"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110" t="s">
        <v>124</v>
      </c>
      <c r="AF2" s="110"/>
      <c r="AG2" s="110"/>
      <c r="AL2" s="109"/>
      <c r="AM2" s="109"/>
      <c r="AN2" s="109"/>
      <c r="AO2" s="109"/>
    </row>
    <row r="3" spans="1:42" s="61" customFormat="1" ht="14.25" thickBot="1" x14ac:dyDescent="0.2"/>
    <row r="4" spans="1:42" s="61" customFormat="1" ht="13.5" customHeight="1" x14ac:dyDescent="0.15">
      <c r="A4" s="76"/>
      <c r="B4" s="262"/>
      <c r="C4" s="265">
        <f>IF(B8="","",B8)</f>
        <v>0</v>
      </c>
      <c r="D4" s="266"/>
      <c r="E4" s="266"/>
      <c r="F4" s="266"/>
      <c r="G4" s="266"/>
      <c r="H4" s="267"/>
      <c r="I4" s="265">
        <f>IF(B13="","",B13)</f>
        <v>0</v>
      </c>
      <c r="J4" s="266"/>
      <c r="K4" s="266"/>
      <c r="L4" s="266"/>
      <c r="M4" s="266"/>
      <c r="N4" s="267"/>
      <c r="O4" s="265">
        <f>IF(B18="","",B18)</f>
        <v>0</v>
      </c>
      <c r="P4" s="266"/>
      <c r="Q4" s="266"/>
      <c r="R4" s="266"/>
      <c r="S4" s="266"/>
      <c r="T4" s="267"/>
      <c r="U4" s="265">
        <f>IF(B23="","",B23)</f>
        <v>0</v>
      </c>
      <c r="V4" s="266"/>
      <c r="W4" s="266"/>
      <c r="X4" s="266"/>
      <c r="Y4" s="266"/>
      <c r="Z4" s="266"/>
      <c r="AA4" s="274" t="s">
        <v>61</v>
      </c>
      <c r="AB4" s="277" t="s">
        <v>62</v>
      </c>
      <c r="AC4" s="277" t="s">
        <v>63</v>
      </c>
      <c r="AD4" s="277" t="s">
        <v>64</v>
      </c>
      <c r="AE4" s="245" t="s">
        <v>65</v>
      </c>
      <c r="AF4" s="277" t="s">
        <v>66</v>
      </c>
      <c r="AG4" s="277" t="s">
        <v>67</v>
      </c>
      <c r="AH4" s="245" t="s">
        <v>68</v>
      </c>
      <c r="AI4" s="248" t="s">
        <v>69</v>
      </c>
    </row>
    <row r="5" spans="1:42" s="61" customFormat="1" ht="13.5" customHeight="1" x14ac:dyDescent="0.15">
      <c r="A5" s="76"/>
      <c r="B5" s="263"/>
      <c r="C5" s="268"/>
      <c r="D5" s="269"/>
      <c r="E5" s="269"/>
      <c r="F5" s="269"/>
      <c r="G5" s="269"/>
      <c r="H5" s="270"/>
      <c r="I5" s="268"/>
      <c r="J5" s="269"/>
      <c r="K5" s="269"/>
      <c r="L5" s="269"/>
      <c r="M5" s="269"/>
      <c r="N5" s="270"/>
      <c r="O5" s="268"/>
      <c r="P5" s="269"/>
      <c r="Q5" s="269"/>
      <c r="R5" s="269"/>
      <c r="S5" s="269"/>
      <c r="T5" s="270"/>
      <c r="U5" s="268"/>
      <c r="V5" s="269"/>
      <c r="W5" s="269"/>
      <c r="X5" s="269"/>
      <c r="Y5" s="269"/>
      <c r="Z5" s="269"/>
      <c r="AA5" s="275"/>
      <c r="AB5" s="278"/>
      <c r="AC5" s="278"/>
      <c r="AD5" s="278"/>
      <c r="AE5" s="246"/>
      <c r="AF5" s="278"/>
      <c r="AG5" s="278"/>
      <c r="AH5" s="246"/>
      <c r="AI5" s="249"/>
    </row>
    <row r="6" spans="1:42" s="61" customFormat="1" ht="13.5" customHeight="1" x14ac:dyDescent="0.15">
      <c r="A6" s="76"/>
      <c r="B6" s="263"/>
      <c r="C6" s="268"/>
      <c r="D6" s="269"/>
      <c r="E6" s="269"/>
      <c r="F6" s="269"/>
      <c r="G6" s="269"/>
      <c r="H6" s="270"/>
      <c r="I6" s="268"/>
      <c r="J6" s="269"/>
      <c r="K6" s="269"/>
      <c r="L6" s="269"/>
      <c r="M6" s="269"/>
      <c r="N6" s="270"/>
      <c r="O6" s="268"/>
      <c r="P6" s="269"/>
      <c r="Q6" s="269"/>
      <c r="R6" s="269"/>
      <c r="S6" s="269"/>
      <c r="T6" s="270"/>
      <c r="U6" s="268"/>
      <c r="V6" s="269"/>
      <c r="W6" s="269"/>
      <c r="X6" s="269"/>
      <c r="Y6" s="269"/>
      <c r="Z6" s="269"/>
      <c r="AA6" s="275"/>
      <c r="AB6" s="278"/>
      <c r="AC6" s="278"/>
      <c r="AD6" s="278"/>
      <c r="AE6" s="246"/>
      <c r="AF6" s="278"/>
      <c r="AG6" s="278"/>
      <c r="AH6" s="246"/>
      <c r="AI6" s="249"/>
    </row>
    <row r="7" spans="1:42" s="61" customFormat="1" ht="13.5" customHeight="1" x14ac:dyDescent="0.15">
      <c r="B7" s="264"/>
      <c r="C7" s="271"/>
      <c r="D7" s="272"/>
      <c r="E7" s="272"/>
      <c r="F7" s="272"/>
      <c r="G7" s="272"/>
      <c r="H7" s="273"/>
      <c r="I7" s="271"/>
      <c r="J7" s="272"/>
      <c r="K7" s="272"/>
      <c r="L7" s="272"/>
      <c r="M7" s="272"/>
      <c r="N7" s="273"/>
      <c r="O7" s="271"/>
      <c r="P7" s="272"/>
      <c r="Q7" s="272"/>
      <c r="R7" s="272"/>
      <c r="S7" s="272"/>
      <c r="T7" s="273"/>
      <c r="U7" s="271"/>
      <c r="V7" s="272"/>
      <c r="W7" s="272"/>
      <c r="X7" s="272"/>
      <c r="Y7" s="272"/>
      <c r="Z7" s="272"/>
      <c r="AA7" s="276"/>
      <c r="AB7" s="279"/>
      <c r="AC7" s="279"/>
      <c r="AD7" s="279"/>
      <c r="AE7" s="247"/>
      <c r="AF7" s="279"/>
      <c r="AG7" s="279"/>
      <c r="AH7" s="247"/>
      <c r="AI7" s="250"/>
    </row>
    <row r="8" spans="1:42" s="61" customFormat="1" ht="12.75" customHeight="1" x14ac:dyDescent="0.15">
      <c r="B8" s="251">
        <f>[1]総体女子!AR73</f>
        <v>0</v>
      </c>
      <c r="C8" s="252"/>
      <c r="D8" s="253"/>
      <c r="E8" s="253"/>
      <c r="F8" s="253"/>
      <c r="G8" s="253"/>
      <c r="H8" s="254"/>
      <c r="J8" s="76"/>
      <c r="K8" s="76"/>
      <c r="L8" s="76"/>
      <c r="M8" s="76"/>
      <c r="N8" s="76"/>
      <c r="O8" s="78"/>
      <c r="P8" s="76"/>
      <c r="Q8" s="76"/>
      <c r="R8" s="76"/>
      <c r="S8" s="76"/>
      <c r="T8" s="76"/>
      <c r="U8" s="93"/>
      <c r="V8" s="76"/>
      <c r="W8" s="76"/>
      <c r="X8" s="76"/>
      <c r="Y8" s="76"/>
      <c r="Z8" s="91"/>
      <c r="AA8" s="90"/>
      <c r="AB8" s="73"/>
      <c r="AC8" s="73"/>
      <c r="AD8" s="73"/>
      <c r="AE8" s="73"/>
      <c r="AF8" s="73"/>
      <c r="AG8" s="73"/>
      <c r="AH8" s="73"/>
      <c r="AI8" s="72"/>
      <c r="AP8" s="105"/>
    </row>
    <row r="9" spans="1:42" s="61" customFormat="1" ht="12.75" customHeight="1" x14ac:dyDescent="0.15">
      <c r="B9" s="251"/>
      <c r="C9" s="255"/>
      <c r="D9" s="256"/>
      <c r="E9" s="256"/>
      <c r="F9" s="256"/>
      <c r="G9" s="256"/>
      <c r="H9" s="257"/>
      <c r="I9" s="78"/>
      <c r="J9" s="76"/>
      <c r="K9" s="76"/>
      <c r="L9" s="77" t="s">
        <v>2</v>
      </c>
      <c r="M9" s="76"/>
      <c r="N9" s="76"/>
      <c r="O9" s="78"/>
      <c r="P9" s="76"/>
      <c r="Q9" s="76"/>
      <c r="R9" s="77" t="s">
        <v>2</v>
      </c>
      <c r="S9" s="76"/>
      <c r="T9" s="76"/>
      <c r="U9" s="78"/>
      <c r="V9" s="76"/>
      <c r="W9" s="76"/>
      <c r="X9" s="77" t="s">
        <v>2</v>
      </c>
      <c r="Y9" s="76"/>
      <c r="Z9" s="76"/>
      <c r="AA9" s="75"/>
      <c r="AB9" s="73"/>
      <c r="AC9" s="73"/>
      <c r="AD9" s="73"/>
      <c r="AE9" s="73"/>
      <c r="AF9" s="73"/>
      <c r="AG9" s="73"/>
      <c r="AH9" s="73"/>
      <c r="AI9" s="72"/>
      <c r="AP9" s="105"/>
    </row>
    <row r="10" spans="1:42" s="61" customFormat="1" ht="12.75" customHeight="1" x14ac:dyDescent="0.15">
      <c r="B10" s="251"/>
      <c r="C10" s="255"/>
      <c r="D10" s="256"/>
      <c r="E10" s="256"/>
      <c r="F10" s="256"/>
      <c r="G10" s="256"/>
      <c r="H10" s="257"/>
      <c r="I10" s="85" t="str">
        <f>IF(J10="","",IF(J10=2,"○",IF(J10=1,"●",IF(J10=0,"●",""))))</f>
        <v/>
      </c>
      <c r="J10" s="103" t="str">
        <f>IF(K9="","",IF(K9&gt;M9,1,0)+IF(K10&gt;M10,1,0)+IF(K11&gt;M11,1,0))</f>
        <v/>
      </c>
      <c r="K10" s="76"/>
      <c r="L10" s="77" t="s">
        <v>2</v>
      </c>
      <c r="M10" s="76"/>
      <c r="N10" s="103" t="str">
        <f>IF(M9="","",IF(M9&gt;K9,1,0)+IF(M10&gt;K10,1,0)+IF(M11&gt;K11,1,0))</f>
        <v/>
      </c>
      <c r="O10" s="85" t="str">
        <f>IF(P10="","",IF(P10=2,"○",IF(P10=1,"●",IF(P10=0,"●",""))))</f>
        <v/>
      </c>
      <c r="P10" s="103" t="str">
        <f>IF(Q9="","",IF(Q9&gt;S9,1,0)+IF(Q10&gt;S10,1,0)+IF(Q11&gt;S11,1,0))</f>
        <v/>
      </c>
      <c r="Q10" s="76"/>
      <c r="R10" s="77" t="s">
        <v>2</v>
      </c>
      <c r="S10" s="76"/>
      <c r="T10" s="103" t="str">
        <f>IF(S9="","",IF(S9&gt;Q9,1,0)+IF(S10&gt;Q10,1,0)+IF(S11&gt;Q11,1,0))</f>
        <v/>
      </c>
      <c r="U10" s="85" t="str">
        <f>IF(V10="","",IF(V10=2,"○",IF(V10=1,"●",IF(V10=0,"●",""))))</f>
        <v/>
      </c>
      <c r="V10" s="103" t="str">
        <f>IF(W9="","",IF(W9&gt;Y9,1,0)+IF(W10&gt;Y10,1,0)+IF(W11&gt;Y11,1,0))</f>
        <v/>
      </c>
      <c r="W10" s="76"/>
      <c r="X10" s="77" t="s">
        <v>2</v>
      </c>
      <c r="Y10" s="76"/>
      <c r="Z10" s="103" t="str">
        <f>IF(Y9="","",IF(Y9&gt;W9,1,0)+IF(Y10&gt;W10,1,0)+IF(Y11&gt;W11,1,0))</f>
        <v/>
      </c>
      <c r="AA10" s="84" t="str">
        <f>IF(J10="","",EXACT(I10,"○")+EXACT(O10,"○")+EXACT(U10,"○"))</f>
        <v/>
      </c>
      <c r="AB10" s="82" t="str">
        <f>IF(N10="","",EXACT(I10,"●")+EXACT(O10,"●")+EXACT(U10,"●"))</f>
        <v/>
      </c>
      <c r="AC10" s="82" t="str">
        <f>IF(ISERROR(IF(J10="","",J10+P10+V10)),"",(IF(J10="","",J10+P10+V10)))</f>
        <v/>
      </c>
      <c r="AD10" s="82" t="str">
        <f>IF(ISERROR(IF(N10="","",N10+T10+Z10)),"",(IF(N10="","",N10+T10+Z10)))</f>
        <v/>
      </c>
      <c r="AE10" s="80" t="str">
        <f>IF(ISERROR(AC10/AD10),"",AC10/AD10)</f>
        <v/>
      </c>
      <c r="AF10" s="81" t="str">
        <f>IF(K9="","",SUM(K9:K11)+SUM(Q9:Q11)+SUM(W9:W11))</f>
        <v/>
      </c>
      <c r="AG10" s="81" t="str">
        <f>IF(M9="","",SUM(M9:M11)+SUM(S9:S11)+SUM(Y9:Y11))</f>
        <v/>
      </c>
      <c r="AH10" s="80" t="str">
        <f>IF(ISERROR(AF10/AG10),"",AF10/AG10)</f>
        <v/>
      </c>
      <c r="AI10" s="79" t="str">
        <f>IF(ISERROR(RANK(AL10,$AL$10:$AL$25)),"",(RANK(AL10,$AL$10:$AL$25)))</f>
        <v/>
      </c>
      <c r="AK10" s="61" t="e">
        <f>IF(OR(AA10=AA15,AA10=AA20,AA10=AA25,),CHOOSE(RANK(AA10,AA10:AA25)+1,0,400,300,200,100)+AA10+AE10,CHOOSE(RANK(AA10,AA10:AA25)+1,0,400,300,200,100))</f>
        <v>#VALUE!</v>
      </c>
      <c r="AL10" s="61" t="e">
        <f>IF(OR(AK10=AK10,AK10=AK15,AK10=AK20,AK10=AK25,),CHOOSE(RANK(AK10,AK10:AK25)+1,0,400,300,200,100)+AH10,CHOOSE(RANK(AK10,AK10:AK25)+1,0,,400,300,200,100))</f>
        <v>#VALUE!</v>
      </c>
      <c r="AP10" s="105"/>
    </row>
    <row r="11" spans="1:42" s="61" customFormat="1" ht="12.75" customHeight="1" x14ac:dyDescent="0.15">
      <c r="B11" s="251"/>
      <c r="C11" s="255"/>
      <c r="D11" s="256"/>
      <c r="E11" s="256"/>
      <c r="F11" s="256"/>
      <c r="G11" s="256"/>
      <c r="H11" s="257"/>
      <c r="I11" s="78"/>
      <c r="J11" s="77"/>
      <c r="K11" s="76"/>
      <c r="L11" s="77" t="s">
        <v>2</v>
      </c>
      <c r="M11" s="76"/>
      <c r="N11" s="76"/>
      <c r="O11" s="78"/>
      <c r="P11" s="102"/>
      <c r="Q11" s="76"/>
      <c r="R11" s="77" t="s">
        <v>2</v>
      </c>
      <c r="S11" s="76"/>
      <c r="T11" s="77"/>
      <c r="U11" s="78"/>
      <c r="V11" s="102"/>
      <c r="W11" s="76"/>
      <c r="X11" s="77" t="s">
        <v>2</v>
      </c>
      <c r="Y11" s="76"/>
      <c r="Z11" s="77"/>
      <c r="AA11" s="75"/>
      <c r="AB11" s="73"/>
      <c r="AC11" s="73"/>
      <c r="AD11" s="73"/>
      <c r="AE11" s="104"/>
      <c r="AF11" s="74"/>
      <c r="AG11" s="74"/>
      <c r="AH11" s="73"/>
      <c r="AI11" s="72"/>
      <c r="AP11" s="105" t="str">
        <f>IF(ISERROR(IF(AI13=1,B14,IF(AI18=1,B19,IF(AI23=1,B24,"")))),"",(IF(AI13=1,B14,IF(AI18=1,B19,IF(AI23=1,B24,"")))))</f>
        <v/>
      </c>
    </row>
    <row r="12" spans="1:42" s="61" customFormat="1" ht="12.75" customHeight="1" x14ac:dyDescent="0.15">
      <c r="B12" s="251"/>
      <c r="C12" s="258"/>
      <c r="D12" s="259"/>
      <c r="E12" s="259"/>
      <c r="F12" s="259"/>
      <c r="G12" s="259"/>
      <c r="H12" s="260"/>
      <c r="I12" s="99"/>
      <c r="J12" s="100"/>
      <c r="K12" s="98"/>
      <c r="L12" s="98"/>
      <c r="M12" s="98"/>
      <c r="N12" s="98"/>
      <c r="O12" s="99"/>
      <c r="P12" s="107"/>
      <c r="Q12" s="98"/>
      <c r="R12" s="100"/>
      <c r="S12" s="98"/>
      <c r="T12" s="100"/>
      <c r="U12" s="99"/>
      <c r="V12" s="107"/>
      <c r="W12" s="98"/>
      <c r="X12" s="100"/>
      <c r="Y12" s="98"/>
      <c r="Z12" s="100"/>
      <c r="AA12" s="97"/>
      <c r="AB12" s="95"/>
      <c r="AC12" s="95"/>
      <c r="AD12" s="95"/>
      <c r="AE12" s="106"/>
      <c r="AF12" s="96"/>
      <c r="AG12" s="96"/>
      <c r="AH12" s="95"/>
      <c r="AI12" s="94"/>
      <c r="AP12" s="105" t="str">
        <f>IF(ISERROR(IF(AI14=1,B13,IF(AI19=1,B18,IF(AI24=1,B23,"")))),"",(IF(AI14=1,B13,IF(AI19=1,B18,IF(AI24=1,B23,"")))))</f>
        <v/>
      </c>
    </row>
    <row r="13" spans="1:42" s="61" customFormat="1" ht="12.75" customHeight="1" x14ac:dyDescent="0.15">
      <c r="B13" s="251">
        <f>[1]総体女子!BA73</f>
        <v>0</v>
      </c>
      <c r="D13" s="76"/>
      <c r="E13" s="76"/>
      <c r="F13" s="76"/>
      <c r="G13" s="76"/>
      <c r="H13" s="76"/>
      <c r="I13" s="252"/>
      <c r="J13" s="280"/>
      <c r="K13" s="280"/>
      <c r="L13" s="280"/>
      <c r="M13" s="280"/>
      <c r="N13" s="281"/>
      <c r="P13" s="102"/>
      <c r="Q13" s="76"/>
      <c r="R13" s="77"/>
      <c r="S13" s="76"/>
      <c r="T13" s="77"/>
      <c r="U13" s="93"/>
      <c r="V13" s="102"/>
      <c r="W13" s="76"/>
      <c r="X13" s="77"/>
      <c r="Y13" s="76"/>
      <c r="Z13" s="77"/>
      <c r="AA13" s="75"/>
      <c r="AB13" s="73"/>
      <c r="AC13" s="73"/>
      <c r="AD13" s="73"/>
      <c r="AE13" s="104"/>
      <c r="AF13" s="74"/>
      <c r="AG13" s="74"/>
      <c r="AH13" s="73"/>
      <c r="AI13" s="72"/>
    </row>
    <row r="14" spans="1:42" s="61" customFormat="1" ht="12.75" customHeight="1" x14ac:dyDescent="0.15">
      <c r="B14" s="251"/>
      <c r="C14" s="76"/>
      <c r="D14" s="76"/>
      <c r="E14" s="76" t="str">
        <f>IF(M9="","",M9)</f>
        <v/>
      </c>
      <c r="F14" s="77" t="s">
        <v>2</v>
      </c>
      <c r="G14" s="76" t="str">
        <f>IF(K9="","",K9)</f>
        <v/>
      </c>
      <c r="H14" s="77"/>
      <c r="I14" s="282"/>
      <c r="J14" s="283"/>
      <c r="K14" s="283"/>
      <c r="L14" s="283"/>
      <c r="M14" s="283"/>
      <c r="N14" s="284"/>
      <c r="O14" s="78"/>
      <c r="P14" s="102"/>
      <c r="Q14" s="101"/>
      <c r="R14" s="77" t="s">
        <v>2</v>
      </c>
      <c r="S14" s="101"/>
      <c r="T14" s="77"/>
      <c r="U14" s="78"/>
      <c r="V14" s="102"/>
      <c r="W14" s="101"/>
      <c r="X14" s="77" t="s">
        <v>2</v>
      </c>
      <c r="Y14" s="101"/>
      <c r="Z14" s="77"/>
      <c r="AA14" s="75"/>
      <c r="AB14" s="73"/>
      <c r="AC14" s="73"/>
      <c r="AD14" s="73"/>
      <c r="AE14" s="104"/>
      <c r="AF14" s="74"/>
      <c r="AG14" s="74"/>
      <c r="AH14" s="73"/>
      <c r="AI14" s="72"/>
    </row>
    <row r="15" spans="1:42" s="61" customFormat="1" ht="12.75" customHeight="1" x14ac:dyDescent="0.15">
      <c r="B15" s="251"/>
      <c r="C15" s="86" t="str">
        <f>IF(D15="","",IF(D15=2,"○",IF(D15=1,"●",IF(D15=0,"●",""))))</f>
        <v/>
      </c>
      <c r="D15" s="77" t="str">
        <f>N10</f>
        <v/>
      </c>
      <c r="E15" s="76"/>
      <c r="F15" s="77" t="s">
        <v>2</v>
      </c>
      <c r="G15" s="76"/>
      <c r="H15" s="77" t="str">
        <f>J10</f>
        <v/>
      </c>
      <c r="I15" s="282"/>
      <c r="J15" s="283"/>
      <c r="K15" s="283"/>
      <c r="L15" s="283"/>
      <c r="M15" s="283"/>
      <c r="N15" s="284"/>
      <c r="O15" s="85" t="str">
        <f>IF(P15="","",IF(P15=2,"○",IF(P15=1,"●",IF(P15=0,"●",""))))</f>
        <v/>
      </c>
      <c r="P15" s="103" t="str">
        <f>IF(Q14="","",IF(Q14&gt;S14,1,0)+IF(Q15&gt;S15,1,0)+IF(Q16&gt;S16,1,0))</f>
        <v/>
      </c>
      <c r="Q15" s="101"/>
      <c r="R15" s="77" t="s">
        <v>2</v>
      </c>
      <c r="S15" s="101"/>
      <c r="T15" s="103" t="str">
        <f>IF(S14="","",IF(S14&gt;Q14,1,0)+IF(S15&gt;Q15,1,0)+IF(S16&gt;Q16,1,0))</f>
        <v/>
      </c>
      <c r="U15" s="85" t="str">
        <f>IF(V15="","",IF(V15=2,"○",IF(V15=1,"●",IF(V15=0,"●",""))))</f>
        <v/>
      </c>
      <c r="V15" s="103" t="str">
        <f>IF($W14="","",IF($W14&gt;$Y14,1,0)+IF($W15&gt;$Y15,1,0)+IF($W16&gt;$Y16,1,0))</f>
        <v/>
      </c>
      <c r="W15" s="101"/>
      <c r="X15" s="77" t="s">
        <v>2</v>
      </c>
      <c r="Y15" s="101"/>
      <c r="Z15" s="103" t="str">
        <f>IF(Y14="","",IF(Y14&gt;W14,1,0)+IF(Y15&gt;W15,1,0)+IF(Y16&gt;W16,1,0))</f>
        <v/>
      </c>
      <c r="AA15" s="84" t="str">
        <f>IF(D15="","",EXACT(C15,"○")+EXACT(O15,"○")+EXACT(U15,"○"))</f>
        <v/>
      </c>
      <c r="AB15" s="83" t="str">
        <f>IF(D15="","",EXACT(C15,"●")+EXACT(O15,"●")+EXACT(U15,"●"))</f>
        <v/>
      </c>
      <c r="AC15" s="82" t="str">
        <f>IF(ISERROR(IF(D15="","",D15+P15+V15)),"",(IF(D15="","",D15+P15+V15)))</f>
        <v/>
      </c>
      <c r="AD15" s="82" t="str">
        <f>IF(ISERROR(IF(H15="","",H15+T15+Z15)),"",(IF(H15="","",H15+T15+Z15)))</f>
        <v/>
      </c>
      <c r="AE15" s="80" t="str">
        <f>IF(ISERROR(AC15/AD15),"",AC15/AD15)</f>
        <v/>
      </c>
      <c r="AF15" s="81" t="str">
        <f>IF(E14="","",SUM(E14:E16)+SUM(Q14:Q16)+SUM(W14:W16))</f>
        <v/>
      </c>
      <c r="AG15" s="81" t="str">
        <f>IF(G14="","",SUM(G14:G16)+SUM(S14:S16)+SUM(Y14:Y16))</f>
        <v/>
      </c>
      <c r="AH15" s="80" t="str">
        <f>IF(ISERROR(AF15/AG15),"",AF15/AG15)</f>
        <v/>
      </c>
      <c r="AI15" s="79" t="str">
        <f>IF(ISERROR(RANK(AL15,$AL$10:$AL$25)),"",(RANK(AL15,$AL$10:$AL$25)))</f>
        <v/>
      </c>
      <c r="AK15" s="61" t="e">
        <f>IF(OR(AA15=AA20,AA15=AA10,AA15=AA25,),CHOOSE(RANK(AA15,AA10:AA25)+1,0,400,300,200,100)+AA15+AE15,CHOOSE(RANK(AA15,AA10:AA25)+1,0,400,300,200,100))</f>
        <v>#VALUE!</v>
      </c>
      <c r="AL15" s="61" t="e">
        <f>IF(OR(AK15=AK10,AK15=AK15,AK15=AK20,AK15=AK25),CHOOSE(RANK(AK15,AK10:AK25)+1,0,400,300,200,100)+AH15,CHOOSE(RANK(AK15,AK10:AK25)+1,0,400,300,200,100))</f>
        <v>#VALUE!</v>
      </c>
    </row>
    <row r="16" spans="1:42" s="61" customFormat="1" ht="12.75" customHeight="1" x14ac:dyDescent="0.15">
      <c r="B16" s="251"/>
      <c r="C16" s="76"/>
      <c r="D16" s="77"/>
      <c r="E16" s="76" t="str">
        <f>IF(M11="","",M11)</f>
        <v/>
      </c>
      <c r="F16" s="77" t="s">
        <v>2</v>
      </c>
      <c r="G16" s="76" t="str">
        <f>IF(K11="","",K11)</f>
        <v/>
      </c>
      <c r="H16" s="77"/>
      <c r="I16" s="282"/>
      <c r="J16" s="283"/>
      <c r="K16" s="283"/>
      <c r="L16" s="283"/>
      <c r="M16" s="283"/>
      <c r="N16" s="284"/>
      <c r="O16" s="78"/>
      <c r="P16" s="102"/>
      <c r="Q16" s="101"/>
      <c r="R16" s="77" t="s">
        <v>2</v>
      </c>
      <c r="S16" s="101"/>
      <c r="T16" s="77"/>
      <c r="U16" s="78"/>
      <c r="V16" s="102"/>
      <c r="W16" s="101"/>
      <c r="X16" s="77" t="s">
        <v>2</v>
      </c>
      <c r="Y16" s="101"/>
      <c r="Z16" s="77"/>
      <c r="AA16" s="75"/>
      <c r="AB16" s="73"/>
      <c r="AC16" s="73"/>
      <c r="AD16" s="73"/>
      <c r="AE16" s="73"/>
      <c r="AF16" s="74"/>
      <c r="AG16" s="74"/>
      <c r="AH16" s="73"/>
      <c r="AI16" s="72"/>
    </row>
    <row r="17" spans="2:40" s="61" customFormat="1" ht="12.75" customHeight="1" x14ac:dyDescent="0.15">
      <c r="B17" s="251"/>
      <c r="C17" s="98"/>
      <c r="D17" s="100"/>
      <c r="E17" s="98"/>
      <c r="F17" s="98"/>
      <c r="G17" s="98"/>
      <c r="H17" s="100"/>
      <c r="I17" s="285"/>
      <c r="J17" s="286"/>
      <c r="K17" s="286"/>
      <c r="L17" s="286"/>
      <c r="M17" s="286"/>
      <c r="N17" s="287"/>
      <c r="O17" s="99"/>
      <c r="P17" s="98"/>
      <c r="Q17" s="98"/>
      <c r="R17" s="98"/>
      <c r="S17" s="98"/>
      <c r="T17" s="98"/>
      <c r="U17" s="99"/>
      <c r="V17" s="98"/>
      <c r="W17" s="98"/>
      <c r="X17" s="98"/>
      <c r="Y17" s="98"/>
      <c r="Z17" s="98"/>
      <c r="AA17" s="97"/>
      <c r="AB17" s="95"/>
      <c r="AC17" s="95"/>
      <c r="AD17" s="95"/>
      <c r="AE17" s="95"/>
      <c r="AF17" s="96"/>
      <c r="AG17" s="96"/>
      <c r="AH17" s="95"/>
      <c r="AI17" s="94"/>
    </row>
    <row r="18" spans="2:40" s="61" customFormat="1" ht="12.75" customHeight="1" x14ac:dyDescent="0.15">
      <c r="B18" s="251">
        <f>[1]総体女子!BJ73</f>
        <v>0</v>
      </c>
      <c r="D18" s="77"/>
      <c r="E18" s="76"/>
      <c r="F18" s="76"/>
      <c r="G18" s="76"/>
      <c r="H18" s="77"/>
      <c r="I18" s="93"/>
      <c r="J18" s="92"/>
      <c r="K18" s="91"/>
      <c r="L18" s="91"/>
      <c r="M18" s="91"/>
      <c r="N18" s="91"/>
      <c r="O18" s="252"/>
      <c r="P18" s="280"/>
      <c r="Q18" s="280"/>
      <c r="R18" s="280"/>
      <c r="S18" s="280"/>
      <c r="T18" s="281"/>
      <c r="V18" s="102"/>
      <c r="W18" s="76"/>
      <c r="X18" s="77"/>
      <c r="Y18" s="76"/>
      <c r="Z18" s="77"/>
      <c r="AA18" s="75"/>
      <c r="AB18" s="73"/>
      <c r="AC18" s="73"/>
      <c r="AD18" s="73"/>
      <c r="AE18" s="73"/>
      <c r="AF18" s="74"/>
      <c r="AG18" s="74"/>
      <c r="AH18" s="73"/>
      <c r="AI18" s="72"/>
    </row>
    <row r="19" spans="2:40" s="61" customFormat="1" ht="12.75" customHeight="1" x14ac:dyDescent="0.15">
      <c r="B19" s="251"/>
      <c r="C19" s="76"/>
      <c r="D19" s="77"/>
      <c r="E19" s="76" t="str">
        <f>IF(S9="","",S9)</f>
        <v/>
      </c>
      <c r="F19" s="77" t="s">
        <v>2</v>
      </c>
      <c r="G19" s="76" t="str">
        <f>IF(Q9="","",Q9)</f>
        <v/>
      </c>
      <c r="H19" s="77"/>
      <c r="I19" s="78"/>
      <c r="J19" s="77"/>
      <c r="K19" s="76" t="str">
        <f>IF(S14="","",S14)</f>
        <v/>
      </c>
      <c r="L19" s="77" t="s">
        <v>2</v>
      </c>
      <c r="M19" s="76" t="str">
        <f>IF(Q14="","",Q14)</f>
        <v/>
      </c>
      <c r="N19" s="76"/>
      <c r="O19" s="282"/>
      <c r="P19" s="283"/>
      <c r="Q19" s="283"/>
      <c r="R19" s="283"/>
      <c r="S19" s="283"/>
      <c r="T19" s="284"/>
      <c r="U19" s="78"/>
      <c r="V19" s="102"/>
      <c r="W19" s="101"/>
      <c r="X19" s="77" t="s">
        <v>2</v>
      </c>
      <c r="Y19" s="101"/>
      <c r="Z19" s="77"/>
      <c r="AA19" s="75"/>
      <c r="AB19" s="73"/>
      <c r="AC19" s="73"/>
      <c r="AD19" s="73"/>
      <c r="AE19" s="73"/>
      <c r="AF19" s="74"/>
      <c r="AG19" s="74"/>
      <c r="AH19" s="73"/>
      <c r="AI19" s="72"/>
    </row>
    <row r="20" spans="2:40" s="61" customFormat="1" ht="12.75" customHeight="1" x14ac:dyDescent="0.15">
      <c r="B20" s="251"/>
      <c r="C20" s="86" t="str">
        <f>IF(D20="","",IF(D20=2,"○",IF(D20=1,"●",IF(D20=0,"●",""))))</f>
        <v/>
      </c>
      <c r="D20" s="77" t="str">
        <f>T10</f>
        <v/>
      </c>
      <c r="E20" s="76" t="str">
        <f>IF(S10="","",S10)</f>
        <v/>
      </c>
      <c r="F20" s="77" t="s">
        <v>2</v>
      </c>
      <c r="G20" s="76" t="str">
        <f>IF(Q10="","",Q10)</f>
        <v/>
      </c>
      <c r="H20" s="77" t="str">
        <f>P10</f>
        <v/>
      </c>
      <c r="I20" s="85" t="str">
        <f>IF(J20="","",IF(J20=2,"○",IF(J20=1,"●",IF(J20=0,"●",""))))</f>
        <v/>
      </c>
      <c r="J20" s="77" t="str">
        <f>T15</f>
        <v/>
      </c>
      <c r="K20" s="76" t="str">
        <f>IF(S15="","",S15)</f>
        <v/>
      </c>
      <c r="L20" s="77" t="s">
        <v>2</v>
      </c>
      <c r="M20" s="76" t="str">
        <f>IF(Q15="","",Q15)</f>
        <v/>
      </c>
      <c r="N20" s="77" t="str">
        <f>P15</f>
        <v/>
      </c>
      <c r="O20" s="282"/>
      <c r="P20" s="283"/>
      <c r="Q20" s="283"/>
      <c r="R20" s="283"/>
      <c r="S20" s="283"/>
      <c r="T20" s="284"/>
      <c r="U20" s="85" t="str">
        <f>IF(V20="","",IF(V20=2,"○",IF(V20=1,"●",IF(V20=0,"●",""))))</f>
        <v/>
      </c>
      <c r="V20" s="103" t="str">
        <f>IF($W19="","",IF($W19&gt;$Y19,1,0)+IF($W20&gt;$Y20,1,0)+IF($W21&gt;$Y21,1,0))</f>
        <v/>
      </c>
      <c r="W20" s="101"/>
      <c r="X20" s="77" t="s">
        <v>2</v>
      </c>
      <c r="Y20" s="101"/>
      <c r="Z20" s="103" t="str">
        <f>IF($Y19="","",IF($Y19&gt;$W19,1,0)+IF($Y20&gt;$W20,1,0)+IF($Y21&gt;$W21,1,0))</f>
        <v/>
      </c>
      <c r="AA20" s="84" t="str">
        <f>IF(D20="","",EXACT(C20,"○")+EXACT(I20,"○")+EXACT(U20,"○"))</f>
        <v/>
      </c>
      <c r="AB20" s="83" t="str">
        <f>IF(H20="","",EXACT(C20,"●")+EXACT(I20,"●")+EXACT(U20,"●"))</f>
        <v/>
      </c>
      <c r="AC20" s="82" t="str">
        <f>IF(ISERROR(IF(D20="","",+D20+J20+V20)),"",(IF(D20="","",+D20+J20+V20)))</f>
        <v/>
      </c>
      <c r="AD20" s="82" t="str">
        <f>IF(ISERROR(IF(H20="","",H20+N20+Z20)),"",(IF(H20="","",H20+N20+Z20)))</f>
        <v/>
      </c>
      <c r="AE20" s="80" t="str">
        <f>IF(ISERROR(AC20/AD20),"",AC20/AD20)</f>
        <v/>
      </c>
      <c r="AF20" s="81" t="str">
        <f>IF(E19="","",SUM(E19:E21)+SUM(K19:K21)+SUM(W19:W21))</f>
        <v/>
      </c>
      <c r="AG20" s="81" t="str">
        <f>IF(G19="","",SUM(G19:G21)+SUM(M19:M21)+SUM(Y19:Y21))</f>
        <v/>
      </c>
      <c r="AH20" s="80" t="str">
        <f>IF(ISERROR(AF20/AG20),"",AF20/AG20)</f>
        <v/>
      </c>
      <c r="AI20" s="79" t="str">
        <f>IF(ISERROR(RANK(AL20,$AL$10:$AL$25)),"",(RANK(AL20,$AL$10:$AL$25)))</f>
        <v/>
      </c>
      <c r="AK20" s="61" t="e">
        <f>IF(OR(AA20=AA10,AA20=AA15,AA20=AA25),CHOOSE(RANK(AA20,AA10:AA25)+1,0,400,300,200,100)+AA20+AE20,CHOOSE(RANK(AA20,AA10:AA25)+1,0,400,300,200,100))</f>
        <v>#VALUE!</v>
      </c>
      <c r="AL20" s="61" t="e">
        <f>IF(OR(AK20=AK10,AK20=AK15,AK20=AK20,AK20=AK25),CHOOSE(RANK(AK20,AK10:AK25)+1,0,400,300,200,100)+AH20,CHOOSE(RANK(AK20,AK10:AK25)+1,0,400,300,200,100))</f>
        <v>#VALUE!</v>
      </c>
    </row>
    <row r="21" spans="2:40" s="61" customFormat="1" ht="12.75" customHeight="1" x14ac:dyDescent="0.15">
      <c r="B21" s="251"/>
      <c r="C21" s="76"/>
      <c r="D21" s="77"/>
      <c r="E21" s="76" t="str">
        <f>IF(S11="","",S11)</f>
        <v/>
      </c>
      <c r="F21" s="77" t="s">
        <v>2</v>
      </c>
      <c r="G21" s="76" t="str">
        <f>IF(Q11="","",Q11)</f>
        <v/>
      </c>
      <c r="H21" s="77"/>
      <c r="I21" s="78"/>
      <c r="J21" s="77"/>
      <c r="K21" s="76" t="str">
        <f>IF(S16="","",S16)</f>
        <v/>
      </c>
      <c r="L21" s="77" t="s">
        <v>2</v>
      </c>
      <c r="M21" s="76" t="str">
        <f>IF(Q16="","",Q16)</f>
        <v/>
      </c>
      <c r="N21" s="76"/>
      <c r="O21" s="282"/>
      <c r="P21" s="283"/>
      <c r="Q21" s="283"/>
      <c r="R21" s="283"/>
      <c r="S21" s="283"/>
      <c r="T21" s="284"/>
      <c r="U21" s="78"/>
      <c r="V21" s="102"/>
      <c r="W21" s="101"/>
      <c r="X21" s="77" t="s">
        <v>2</v>
      </c>
      <c r="Y21" s="101"/>
      <c r="Z21" s="77"/>
      <c r="AA21" s="75"/>
      <c r="AB21" s="73"/>
      <c r="AC21" s="73"/>
      <c r="AD21" s="73"/>
      <c r="AE21" s="73"/>
      <c r="AF21" s="74"/>
      <c r="AG21" s="74"/>
      <c r="AH21" s="73"/>
      <c r="AI21" s="72"/>
    </row>
    <row r="22" spans="2:40" s="61" customFormat="1" ht="12.75" customHeight="1" x14ac:dyDescent="0.15">
      <c r="B22" s="251"/>
      <c r="C22" s="98"/>
      <c r="D22" s="100"/>
      <c r="E22" s="98"/>
      <c r="F22" s="98"/>
      <c r="G22" s="98"/>
      <c r="H22" s="100"/>
      <c r="I22" s="99"/>
      <c r="J22" s="100"/>
      <c r="K22" s="98"/>
      <c r="L22" s="98"/>
      <c r="M22" s="98"/>
      <c r="N22" s="95"/>
      <c r="O22" s="285"/>
      <c r="P22" s="286"/>
      <c r="Q22" s="286"/>
      <c r="R22" s="286"/>
      <c r="S22" s="286"/>
      <c r="T22" s="287"/>
      <c r="U22" s="99"/>
      <c r="V22" s="98"/>
      <c r="W22" s="98"/>
      <c r="X22" s="98"/>
      <c r="Y22" s="98"/>
      <c r="Z22" s="98"/>
      <c r="AA22" s="97"/>
      <c r="AB22" s="95"/>
      <c r="AC22" s="95"/>
      <c r="AD22" s="95"/>
      <c r="AE22" s="95"/>
      <c r="AF22" s="96"/>
      <c r="AG22" s="96"/>
      <c r="AH22" s="95"/>
      <c r="AI22" s="94"/>
    </row>
    <row r="23" spans="2:40" s="61" customFormat="1" ht="12.75" customHeight="1" x14ac:dyDescent="0.15">
      <c r="B23" s="251">
        <f>[1]総体女子!BS73</f>
        <v>0</v>
      </c>
      <c r="C23" s="91"/>
      <c r="D23" s="92"/>
      <c r="E23" s="91"/>
      <c r="F23" s="91"/>
      <c r="G23" s="91"/>
      <c r="H23" s="92"/>
      <c r="I23" s="78"/>
      <c r="J23" s="77"/>
      <c r="K23" s="76"/>
      <c r="L23" s="76"/>
      <c r="M23" s="76"/>
      <c r="N23" s="76"/>
      <c r="O23" s="93"/>
      <c r="P23" s="92"/>
      <c r="Q23" s="91"/>
      <c r="R23" s="91"/>
      <c r="S23" s="91"/>
      <c r="T23" s="91"/>
      <c r="U23" s="289"/>
      <c r="V23" s="290"/>
      <c r="W23" s="290"/>
      <c r="X23" s="290"/>
      <c r="Y23" s="290"/>
      <c r="Z23" s="291"/>
      <c r="AA23" s="90"/>
      <c r="AB23" s="88"/>
      <c r="AC23" s="88"/>
      <c r="AD23" s="88"/>
      <c r="AE23" s="88"/>
      <c r="AF23" s="89"/>
      <c r="AG23" s="89"/>
      <c r="AH23" s="88"/>
      <c r="AI23" s="87"/>
    </row>
    <row r="24" spans="2:40" s="61" customFormat="1" ht="12.75" customHeight="1" x14ac:dyDescent="0.15">
      <c r="B24" s="251"/>
      <c r="C24" s="76"/>
      <c r="D24" s="77"/>
      <c r="E24" s="76" t="str">
        <f>IF(Y9="","",Y9)</f>
        <v/>
      </c>
      <c r="F24" s="77" t="s">
        <v>2</v>
      </c>
      <c r="G24" s="76" t="str">
        <f>IF(W9="","",W9)</f>
        <v/>
      </c>
      <c r="H24" s="77"/>
      <c r="I24" s="78"/>
      <c r="J24" s="77"/>
      <c r="K24" s="76" t="str">
        <f>IF(Y14="","",Y14)</f>
        <v/>
      </c>
      <c r="L24" s="77" t="s">
        <v>2</v>
      </c>
      <c r="M24" s="76" t="str">
        <f>IF(W14="","",W14)</f>
        <v/>
      </c>
      <c r="N24" s="76"/>
      <c r="O24" s="78"/>
      <c r="P24" s="77"/>
      <c r="Q24" s="76" t="str">
        <f>IF(Y19="","",Y19)</f>
        <v/>
      </c>
      <c r="R24" s="77" t="s">
        <v>2</v>
      </c>
      <c r="S24" s="76" t="str">
        <f>IF(W19="","",W19)</f>
        <v/>
      </c>
      <c r="T24" s="76"/>
      <c r="U24" s="292"/>
      <c r="V24" s="293"/>
      <c r="W24" s="293"/>
      <c r="X24" s="293"/>
      <c r="Y24" s="293"/>
      <c r="Z24" s="294"/>
      <c r="AA24" s="75"/>
      <c r="AB24" s="73"/>
      <c r="AC24" s="73"/>
      <c r="AD24" s="73"/>
      <c r="AE24" s="73"/>
      <c r="AF24" s="74"/>
      <c r="AG24" s="74"/>
      <c r="AH24" s="73"/>
      <c r="AI24" s="72"/>
    </row>
    <row r="25" spans="2:40" s="61" customFormat="1" ht="12.75" customHeight="1" x14ac:dyDescent="0.15">
      <c r="B25" s="251"/>
      <c r="C25" s="86" t="str">
        <f>IF(D25="","",IF(D25=2,"○",IF(D25=1,"●",IF(D25=0,"●",""))))</f>
        <v/>
      </c>
      <c r="D25" s="77" t="str">
        <f>Z10</f>
        <v/>
      </c>
      <c r="E25" s="76" t="str">
        <f>IF(Y10="","",Y10)</f>
        <v/>
      </c>
      <c r="F25" s="77" t="s">
        <v>2</v>
      </c>
      <c r="G25" s="76" t="str">
        <f>IF(W10="","",W10)</f>
        <v/>
      </c>
      <c r="H25" s="77" t="str">
        <f>V10</f>
        <v/>
      </c>
      <c r="I25" s="85" t="str">
        <f>IF(J25="","",IF(J25=2,"○",IF(J25=1,"●",IF(J25=0,"●",""))))</f>
        <v/>
      </c>
      <c r="J25" s="77" t="str">
        <f>Z15</f>
        <v/>
      </c>
      <c r="K25" s="76" t="str">
        <f>IF(Y15="","",Y15)</f>
        <v/>
      </c>
      <c r="L25" s="77" t="s">
        <v>2</v>
      </c>
      <c r="M25" s="76" t="str">
        <f>IF(W15="","",W15)</f>
        <v/>
      </c>
      <c r="N25" s="77" t="str">
        <f>V15</f>
        <v/>
      </c>
      <c r="O25" s="85" t="str">
        <f>IF(P25="","",IF(P25=2,"○",IF(P25=1,"●",IF(P25=0,"●",""))))</f>
        <v/>
      </c>
      <c r="P25" s="77" t="str">
        <f>Z20</f>
        <v/>
      </c>
      <c r="Q25" s="76" t="str">
        <f>IF(Y20="","",Y20)</f>
        <v/>
      </c>
      <c r="R25" s="77" t="s">
        <v>2</v>
      </c>
      <c r="S25" s="76" t="str">
        <f>IF(W20="","",W20)</f>
        <v/>
      </c>
      <c r="T25" s="77" t="str">
        <f>V20</f>
        <v/>
      </c>
      <c r="U25" s="292"/>
      <c r="V25" s="293"/>
      <c r="W25" s="293"/>
      <c r="X25" s="293"/>
      <c r="Y25" s="293"/>
      <c r="Z25" s="294"/>
      <c r="AA25" s="84" t="str">
        <f>IF(D25="","",EXACT(C25,"○")+EXACT(I25,"○")+EXACT(O25,"○"))</f>
        <v/>
      </c>
      <c r="AB25" s="83" t="str">
        <f>IF(H25="","",EXACT(C25,"●")+EXACT(I25,"●")+EXACT(O25,"●"))</f>
        <v/>
      </c>
      <c r="AC25" s="82" t="str">
        <f>IF(ISERROR(IF(D25="","",+D25+J25+P25)),"",(IF(D25="","",+D25+J25+P25)))</f>
        <v/>
      </c>
      <c r="AD25" s="82" t="str">
        <f>IF(ISERROR(IF(H25="","",H25+N25+T25)),"",(IF(H25="","",H25+N25+T25)))</f>
        <v/>
      </c>
      <c r="AE25" s="80" t="str">
        <f>IF(ISERROR(AC25/AD25),"",AC25/AD25)</f>
        <v/>
      </c>
      <c r="AF25" s="81" t="str">
        <f>IF(E24="","",SUM(E24:E26)+SUM(K24:K26)+SUM(Q24:Q26))</f>
        <v/>
      </c>
      <c r="AG25" s="81" t="str">
        <f>IF(G24="","",SUM(G24:G26)+SUM(M24:M26)+SUM(S24:S26))</f>
        <v/>
      </c>
      <c r="AH25" s="80" t="str">
        <f>IF(ISERROR(AF25/AG25),"",AF25/AG25)</f>
        <v/>
      </c>
      <c r="AI25" s="79" t="str">
        <f>IF(ISERROR(RANK(AL25,$AL$10:$AL$25)),"",(RANK(AL25,$AL$10:$AL$25)))</f>
        <v/>
      </c>
      <c r="AK25" s="61" t="e">
        <f>IF(OR(AA25=AA15,AA25=AA20,AA10=AA25),CHOOSE(RANK(AA25,AA10:AA25)+1,0,400,300,200,100)+AA25+AE25,CHOOSE(RANK(AA25,AA10:AA25)+1,0,400,300,200,100))</f>
        <v>#VALUE!</v>
      </c>
      <c r="AL25" s="61" t="e">
        <f>IF(OR(AK25=AK10,AK25=AK15,AK25=AK20,AK25=AK25),CHOOSE(RANK(AK25,AK10:AK25)+1,0,400,300,200,100)+AH25,CHOOSE(RANK(AK25,AK10:AK25)+1,0,400,300,200,100))</f>
        <v>#VALUE!</v>
      </c>
    </row>
    <row r="26" spans="2:40" s="61" customFormat="1" ht="12.75" customHeight="1" x14ac:dyDescent="0.15">
      <c r="B26" s="251"/>
      <c r="C26" s="76"/>
      <c r="D26" s="77"/>
      <c r="E26" s="76" t="str">
        <f>IF(Y11="","",Y11)</f>
        <v/>
      </c>
      <c r="F26" s="77" t="s">
        <v>2</v>
      </c>
      <c r="G26" s="76" t="str">
        <f>IF(W11="","",W11)</f>
        <v/>
      </c>
      <c r="H26" s="77"/>
      <c r="I26" s="78"/>
      <c r="J26" s="77"/>
      <c r="K26" s="76" t="str">
        <f>IF(Y16="","",Y16)</f>
        <v/>
      </c>
      <c r="L26" s="77" t="s">
        <v>2</v>
      </c>
      <c r="M26" s="76" t="str">
        <f>IF(W16="","",W16)</f>
        <v/>
      </c>
      <c r="N26" s="76"/>
      <c r="O26" s="78"/>
      <c r="P26" s="77"/>
      <c r="Q26" s="76" t="str">
        <f>IF(Y21="","",Y21)</f>
        <v/>
      </c>
      <c r="R26" s="77" t="s">
        <v>2</v>
      </c>
      <c r="S26" s="76" t="str">
        <f>IF(W21="","",W21)</f>
        <v/>
      </c>
      <c r="T26" s="76"/>
      <c r="U26" s="292"/>
      <c r="V26" s="293"/>
      <c r="W26" s="293"/>
      <c r="X26" s="293"/>
      <c r="Y26" s="293"/>
      <c r="Z26" s="294"/>
      <c r="AA26" s="75"/>
      <c r="AB26" s="73"/>
      <c r="AC26" s="73"/>
      <c r="AD26" s="73"/>
      <c r="AE26" s="73"/>
      <c r="AF26" s="74"/>
      <c r="AG26" s="74"/>
      <c r="AH26" s="73"/>
      <c r="AI26" s="72"/>
    </row>
    <row r="27" spans="2:40" s="61" customFormat="1" ht="12.75" customHeight="1" thickBot="1" x14ac:dyDescent="0.2">
      <c r="B27" s="288"/>
      <c r="C27" s="69"/>
      <c r="D27" s="70"/>
      <c r="E27" s="69"/>
      <c r="F27" s="69"/>
      <c r="G27" s="69"/>
      <c r="H27" s="70"/>
      <c r="I27" s="71"/>
      <c r="J27" s="70"/>
      <c r="K27" s="69"/>
      <c r="L27" s="69"/>
      <c r="M27" s="69"/>
      <c r="N27" s="69"/>
      <c r="O27" s="71"/>
      <c r="P27" s="70"/>
      <c r="Q27" s="69"/>
      <c r="R27" s="69"/>
      <c r="S27" s="69"/>
      <c r="T27" s="69"/>
      <c r="U27" s="295"/>
      <c r="V27" s="296"/>
      <c r="W27" s="296"/>
      <c r="X27" s="296"/>
      <c r="Y27" s="296"/>
      <c r="Z27" s="297"/>
      <c r="AA27" s="68"/>
      <c r="AB27" s="66"/>
      <c r="AC27" s="66"/>
      <c r="AD27" s="66"/>
      <c r="AE27" s="66"/>
      <c r="AF27" s="67"/>
      <c r="AG27" s="67"/>
      <c r="AH27" s="66"/>
      <c r="AI27" s="65"/>
    </row>
    <row r="28" spans="2:40" s="61" customFormat="1" x14ac:dyDescent="0.15"/>
    <row r="29" spans="2:40" s="61" customFormat="1" ht="13.5" customHeight="1" x14ac:dyDescent="0.15">
      <c r="B29" s="298" t="s">
        <v>76</v>
      </c>
      <c r="C29" s="300" t="str">
        <f>IF(AI10=1,B8,IF(AI10=1,B8,IF(AI15=1,B13,IF(AI20=1,B18,IF(AI25=1,B23,"")))))</f>
        <v/>
      </c>
      <c r="D29" s="300"/>
      <c r="E29" s="300"/>
      <c r="F29" s="300"/>
      <c r="G29" s="301"/>
      <c r="H29" s="301"/>
      <c r="I29" s="301"/>
      <c r="K29" s="304" t="s">
        <v>97</v>
      </c>
      <c r="L29" s="304"/>
      <c r="M29" s="304"/>
      <c r="N29" s="304"/>
      <c r="O29" s="304"/>
      <c r="P29" s="304"/>
      <c r="Q29" s="305" t="s">
        <v>98</v>
      </c>
      <c r="R29" s="305"/>
      <c r="S29" s="305"/>
      <c r="T29" s="305"/>
      <c r="U29" s="305"/>
      <c r="V29" s="305"/>
      <c r="W29" s="305"/>
      <c r="X29" s="305"/>
      <c r="Y29" s="305"/>
      <c r="Z29" s="305"/>
      <c r="AA29" s="64"/>
      <c r="AB29" s="64"/>
      <c r="AC29" s="64"/>
      <c r="AD29" s="64"/>
      <c r="AE29" s="64"/>
      <c r="AF29" s="62"/>
      <c r="AG29" s="62"/>
      <c r="AH29" s="62"/>
      <c r="AI29" s="60"/>
      <c r="AJ29" s="60"/>
      <c r="AK29" s="60"/>
      <c r="AL29" s="137"/>
      <c r="AM29" s="60"/>
      <c r="AN29" s="60"/>
    </row>
    <row r="30" spans="2:40" s="61" customFormat="1" ht="13.5" customHeight="1" thickBot="1" x14ac:dyDescent="0.2">
      <c r="B30" s="299"/>
      <c r="C30" s="302"/>
      <c r="D30" s="302"/>
      <c r="E30" s="302"/>
      <c r="F30" s="302"/>
      <c r="G30" s="303"/>
      <c r="H30" s="303"/>
      <c r="I30" s="303"/>
      <c r="J30" s="62"/>
      <c r="K30" s="127"/>
      <c r="L30" s="127"/>
      <c r="M30" s="127"/>
      <c r="N30" s="127"/>
      <c r="O30" s="128"/>
      <c r="P30" s="63"/>
      <c r="Q30" s="63"/>
      <c r="R30" s="129"/>
      <c r="S30" s="63"/>
      <c r="T30" s="64"/>
      <c r="U30" s="63"/>
      <c r="V30" s="130"/>
      <c r="W30" s="130"/>
      <c r="X30" s="130"/>
      <c r="Y30" s="63"/>
      <c r="Z30" s="63"/>
      <c r="AA30" s="63"/>
      <c r="AB30" s="64"/>
      <c r="AC30" s="63"/>
      <c r="AD30" s="63"/>
      <c r="AE30" s="63"/>
      <c r="AF30" s="62"/>
      <c r="AG30" s="62"/>
      <c r="AH30" s="62"/>
      <c r="AI30" s="60"/>
      <c r="AJ30" s="60"/>
      <c r="AK30" s="60"/>
      <c r="AL30" s="137"/>
      <c r="AM30" s="60"/>
      <c r="AN30" s="60"/>
    </row>
    <row r="31" spans="2:40" s="61" customFormat="1" ht="13.5" customHeight="1" x14ac:dyDescent="0.15">
      <c r="B31" s="306" t="s">
        <v>75</v>
      </c>
      <c r="C31" s="307" t="str">
        <f>IF(AI10=2,B8,IF(AI10=2,B8,IF(AI15=2,B13,IF(AI20=2,B18,IF(AI25=2,B23,"")))))</f>
        <v/>
      </c>
      <c r="D31" s="307"/>
      <c r="E31" s="307"/>
      <c r="F31" s="307"/>
      <c r="G31" s="308"/>
      <c r="H31" s="308"/>
      <c r="I31" s="308"/>
      <c r="J31" s="127"/>
      <c r="K31" s="309" t="s">
        <v>99</v>
      </c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1"/>
      <c r="W31" s="310" t="s">
        <v>100</v>
      </c>
      <c r="X31" s="310"/>
      <c r="Y31" s="310"/>
      <c r="Z31" s="310"/>
      <c r="AA31" s="310"/>
      <c r="AB31" s="310"/>
      <c r="AC31" s="310"/>
      <c r="AD31" s="310"/>
      <c r="AE31" s="310"/>
      <c r="AF31" s="312"/>
      <c r="AG31" s="312"/>
      <c r="AH31" s="313"/>
      <c r="AI31" s="60"/>
      <c r="AJ31" s="60"/>
      <c r="AK31" s="60"/>
      <c r="AL31" s="60"/>
      <c r="AM31" s="60"/>
      <c r="AN31" s="60"/>
    </row>
    <row r="32" spans="2:40" s="61" customFormat="1" ht="13.5" customHeight="1" thickBot="1" x14ac:dyDescent="0.2">
      <c r="B32" s="299"/>
      <c r="C32" s="302"/>
      <c r="D32" s="302"/>
      <c r="E32" s="302"/>
      <c r="F32" s="302"/>
      <c r="G32" s="303"/>
      <c r="H32" s="303"/>
      <c r="I32" s="303"/>
      <c r="J32" s="127"/>
      <c r="K32" s="314">
        <v>1</v>
      </c>
      <c r="L32" s="316">
        <f>B8</f>
        <v>0</v>
      </c>
      <c r="M32" s="316"/>
      <c r="N32" s="326" t="s">
        <v>18</v>
      </c>
      <c r="O32" s="327" t="s">
        <v>101</v>
      </c>
      <c r="P32" s="326" t="s">
        <v>22</v>
      </c>
      <c r="Q32" s="333">
        <f>B23</f>
        <v>0</v>
      </c>
      <c r="R32" s="334"/>
      <c r="S32" s="336" t="s">
        <v>3</v>
      </c>
      <c r="T32" s="318" t="s">
        <v>93</v>
      </c>
      <c r="U32" s="319"/>
      <c r="V32" s="320"/>
      <c r="W32" s="328">
        <v>1</v>
      </c>
      <c r="X32" s="327">
        <f>B13</f>
        <v>0</v>
      </c>
      <c r="Y32" s="327"/>
      <c r="Z32" s="326" t="s">
        <v>8</v>
      </c>
      <c r="AA32" s="327" t="s">
        <v>101</v>
      </c>
      <c r="AB32" s="326" t="s">
        <v>6</v>
      </c>
      <c r="AC32" s="312">
        <f>B18</f>
        <v>0</v>
      </c>
      <c r="AD32" s="313"/>
      <c r="AE32" s="324" t="s">
        <v>3</v>
      </c>
      <c r="AF32" s="318" t="s">
        <v>95</v>
      </c>
      <c r="AG32" s="319"/>
      <c r="AH32" s="320"/>
      <c r="AI32" s="60"/>
      <c r="AJ32" s="60"/>
      <c r="AK32" s="60"/>
      <c r="AL32" s="60"/>
      <c r="AN32" s="60"/>
    </row>
    <row r="33" spans="2:40" s="61" customFormat="1" ht="13.5" customHeight="1" x14ac:dyDescent="0.15">
      <c r="B33" s="306" t="s">
        <v>74</v>
      </c>
      <c r="C33" s="307" t="str">
        <f>IF(AI10=3,B8,IF(AI10=3,B8,IF(AI15=3,B13,IF(AI20=3,B18,IF(AI25=3,B23,"")))))</f>
        <v/>
      </c>
      <c r="D33" s="307"/>
      <c r="E33" s="307"/>
      <c r="F33" s="307"/>
      <c r="G33" s="308"/>
      <c r="H33" s="308"/>
      <c r="I33" s="308"/>
      <c r="J33" s="62"/>
      <c r="K33" s="315"/>
      <c r="L33" s="317"/>
      <c r="M33" s="317"/>
      <c r="N33" s="331"/>
      <c r="O33" s="330"/>
      <c r="P33" s="331"/>
      <c r="Q33" s="317"/>
      <c r="R33" s="335"/>
      <c r="S33" s="337"/>
      <c r="T33" s="352" t="s">
        <v>94</v>
      </c>
      <c r="U33" s="353"/>
      <c r="V33" s="354"/>
      <c r="W33" s="329"/>
      <c r="X33" s="330"/>
      <c r="Y33" s="330"/>
      <c r="Z33" s="331"/>
      <c r="AA33" s="330"/>
      <c r="AB33" s="331"/>
      <c r="AC33" s="330"/>
      <c r="AD33" s="329"/>
      <c r="AE33" s="325"/>
      <c r="AF33" s="321" t="s">
        <v>96</v>
      </c>
      <c r="AG33" s="322"/>
      <c r="AH33" s="323"/>
      <c r="AJ33" s="59"/>
      <c r="AK33" s="60"/>
      <c r="AL33" s="60"/>
      <c r="AN33" s="59"/>
    </row>
    <row r="34" spans="2:40" s="61" customFormat="1" ht="13.5" customHeight="1" thickBot="1" x14ac:dyDescent="0.2">
      <c r="B34" s="299"/>
      <c r="C34" s="302"/>
      <c r="D34" s="302"/>
      <c r="E34" s="302"/>
      <c r="F34" s="302"/>
      <c r="G34" s="303"/>
      <c r="H34" s="303"/>
      <c r="I34" s="303"/>
      <c r="J34" s="62"/>
      <c r="K34" s="314">
        <v>2</v>
      </c>
      <c r="L34" s="316">
        <f>B8</f>
        <v>0</v>
      </c>
      <c r="M34" s="316"/>
      <c r="N34" s="326" t="s">
        <v>18</v>
      </c>
      <c r="O34" s="327" t="s">
        <v>101</v>
      </c>
      <c r="P34" s="326" t="s">
        <v>6</v>
      </c>
      <c r="Q34" s="316">
        <f>B18</f>
        <v>0</v>
      </c>
      <c r="R34" s="350"/>
      <c r="S34" s="336" t="s">
        <v>3</v>
      </c>
      <c r="T34" s="318" t="s">
        <v>93</v>
      </c>
      <c r="U34" s="319"/>
      <c r="V34" s="319"/>
      <c r="W34" s="349">
        <v>2</v>
      </c>
      <c r="X34" s="327">
        <f>B13</f>
        <v>0</v>
      </c>
      <c r="Y34" s="327"/>
      <c r="Z34" s="326" t="s">
        <v>8</v>
      </c>
      <c r="AA34" s="327" t="s">
        <v>52</v>
      </c>
      <c r="AB34" s="326" t="s">
        <v>22</v>
      </c>
      <c r="AC34" s="327">
        <f>B23</f>
        <v>0</v>
      </c>
      <c r="AD34" s="328"/>
      <c r="AE34" s="324" t="s">
        <v>3</v>
      </c>
      <c r="AF34" s="318" t="s">
        <v>95</v>
      </c>
      <c r="AG34" s="319"/>
      <c r="AH34" s="320"/>
      <c r="AJ34" s="59"/>
      <c r="AK34" s="60"/>
      <c r="AL34" s="60"/>
      <c r="AN34" s="59"/>
    </row>
    <row r="35" spans="2:40" s="61" customFormat="1" ht="13.5" customHeight="1" x14ac:dyDescent="0.15">
      <c r="B35" s="306" t="s">
        <v>73</v>
      </c>
      <c r="C35" s="307" t="str">
        <f>IF(AI10=4,B8,IF(AI10=4,B8,IF(AI15=4,B13,IF(AI20=4,B18,IF(AI25=4,B23,"")))))</f>
        <v/>
      </c>
      <c r="D35" s="307"/>
      <c r="E35" s="307"/>
      <c r="F35" s="307"/>
      <c r="G35" s="308"/>
      <c r="H35" s="308"/>
      <c r="I35" s="308"/>
      <c r="J35" s="62"/>
      <c r="K35" s="314"/>
      <c r="L35" s="316"/>
      <c r="M35" s="316"/>
      <c r="N35" s="326"/>
      <c r="O35" s="327"/>
      <c r="P35" s="326"/>
      <c r="Q35" s="316"/>
      <c r="R35" s="350"/>
      <c r="S35" s="336"/>
      <c r="T35" s="322" t="s">
        <v>94</v>
      </c>
      <c r="U35" s="322"/>
      <c r="V35" s="322"/>
      <c r="W35" s="315"/>
      <c r="X35" s="330"/>
      <c r="Y35" s="330"/>
      <c r="Z35" s="331"/>
      <c r="AA35" s="330"/>
      <c r="AB35" s="331"/>
      <c r="AC35" s="330"/>
      <c r="AD35" s="329"/>
      <c r="AE35" s="325"/>
      <c r="AF35" s="352" t="s">
        <v>96</v>
      </c>
      <c r="AG35" s="353"/>
      <c r="AH35" s="354"/>
      <c r="AJ35" s="59"/>
      <c r="AK35" s="60"/>
      <c r="AL35" s="60"/>
      <c r="AN35" s="59"/>
    </row>
    <row r="36" spans="2:40" s="61" customFormat="1" ht="13.5" customHeight="1" thickBot="1" x14ac:dyDescent="0.2">
      <c r="B36" s="299"/>
      <c r="C36" s="302"/>
      <c r="D36" s="302"/>
      <c r="E36" s="302"/>
      <c r="F36" s="302"/>
      <c r="G36" s="303"/>
      <c r="H36" s="303"/>
      <c r="I36" s="303"/>
      <c r="J36" s="62"/>
      <c r="K36" s="349">
        <v>3</v>
      </c>
      <c r="L36" s="333">
        <f>B18</f>
        <v>0</v>
      </c>
      <c r="M36" s="333"/>
      <c r="N36" s="338" t="s">
        <v>6</v>
      </c>
      <c r="O36" s="312" t="s">
        <v>52</v>
      </c>
      <c r="P36" s="338" t="s">
        <v>22</v>
      </c>
      <c r="Q36" s="333">
        <f>B23</f>
        <v>0</v>
      </c>
      <c r="R36" s="334"/>
      <c r="S36" s="346" t="s">
        <v>3</v>
      </c>
      <c r="T36" s="131" t="s">
        <v>102</v>
      </c>
      <c r="U36" s="347">
        <f>B8</f>
        <v>0</v>
      </c>
      <c r="V36" s="348"/>
      <c r="W36" s="327"/>
      <c r="X36" s="327"/>
      <c r="Y36" s="327"/>
      <c r="Z36" s="327"/>
      <c r="AA36" s="327"/>
      <c r="AB36" s="327"/>
      <c r="AC36" s="327"/>
      <c r="AD36" s="327"/>
      <c r="AE36" s="332"/>
      <c r="AF36" s="132"/>
      <c r="AG36" s="339"/>
      <c r="AH36" s="340"/>
      <c r="AI36" s="60"/>
      <c r="AJ36" s="59"/>
      <c r="AK36" s="60"/>
      <c r="AL36" s="60"/>
      <c r="AM36" s="60"/>
      <c r="AN36" s="59"/>
    </row>
    <row r="37" spans="2:40" ht="13.5" customHeight="1" x14ac:dyDescent="0.15">
      <c r="B37" s="306" t="s">
        <v>72</v>
      </c>
      <c r="C37" s="300"/>
      <c r="D37" s="300"/>
      <c r="E37" s="300"/>
      <c r="F37" s="300"/>
      <c r="G37" s="301"/>
      <c r="H37" s="301"/>
      <c r="I37" s="301"/>
      <c r="J37" s="57"/>
      <c r="K37" s="315"/>
      <c r="L37" s="317"/>
      <c r="M37" s="317"/>
      <c r="N37" s="331"/>
      <c r="O37" s="330"/>
      <c r="P37" s="331"/>
      <c r="Q37" s="317"/>
      <c r="R37" s="335"/>
      <c r="S37" s="337"/>
      <c r="T37" s="133" t="s">
        <v>8</v>
      </c>
      <c r="U37" s="341">
        <f>B13</f>
        <v>0</v>
      </c>
      <c r="V37" s="342"/>
      <c r="W37" s="327"/>
      <c r="X37" s="327"/>
      <c r="Y37" s="327"/>
      <c r="Z37" s="327"/>
      <c r="AA37" s="327"/>
      <c r="AB37" s="327"/>
      <c r="AC37" s="327"/>
      <c r="AD37" s="327"/>
      <c r="AE37" s="332"/>
      <c r="AF37" s="132"/>
      <c r="AG37" s="339"/>
      <c r="AH37" s="340"/>
      <c r="AI37" s="60"/>
      <c r="AJ37" s="59"/>
      <c r="AK37" s="60"/>
      <c r="AL37" s="60"/>
      <c r="AM37" s="60"/>
      <c r="AN37" s="59"/>
    </row>
    <row r="38" spans="2:40" ht="13.5" customHeight="1" thickBot="1" x14ac:dyDescent="0.2">
      <c r="B38" s="299"/>
      <c r="C38" s="302"/>
      <c r="D38" s="302"/>
      <c r="E38" s="302"/>
      <c r="F38" s="302"/>
      <c r="G38" s="303"/>
      <c r="H38" s="303"/>
      <c r="I38" s="303"/>
      <c r="J38" s="57"/>
      <c r="K38" s="343" t="s">
        <v>71</v>
      </c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C38" s="344"/>
      <c r="AD38" s="344"/>
      <c r="AE38" s="344"/>
      <c r="AF38" s="344"/>
      <c r="AG38" s="344"/>
      <c r="AH38" s="345"/>
      <c r="AI38" s="60"/>
      <c r="AJ38" s="59"/>
      <c r="AK38" s="60"/>
      <c r="AL38" s="60"/>
      <c r="AM38" s="60"/>
      <c r="AN38" s="59"/>
    </row>
    <row r="39" spans="2:40" ht="13.5" customHeight="1" x14ac:dyDescent="0.15">
      <c r="B39" s="306" t="s">
        <v>72</v>
      </c>
      <c r="C39" s="307"/>
      <c r="D39" s="307"/>
      <c r="E39" s="307"/>
      <c r="F39" s="307"/>
      <c r="G39" s="308"/>
      <c r="H39" s="308"/>
      <c r="I39" s="308"/>
      <c r="J39" s="57"/>
      <c r="K39" s="359">
        <v>4</v>
      </c>
      <c r="L39" s="316">
        <f>B8</f>
        <v>0</v>
      </c>
      <c r="M39" s="316"/>
      <c r="N39" s="326" t="s">
        <v>18</v>
      </c>
      <c r="O39" s="327" t="s">
        <v>103</v>
      </c>
      <c r="P39" s="326" t="s">
        <v>8</v>
      </c>
      <c r="Q39" s="333">
        <f>B13</f>
        <v>0</v>
      </c>
      <c r="R39" s="334"/>
      <c r="S39" s="324" t="s">
        <v>3</v>
      </c>
      <c r="T39" s="131" t="s">
        <v>6</v>
      </c>
      <c r="U39" s="347">
        <f>B18</f>
        <v>0</v>
      </c>
      <c r="V39" s="348"/>
      <c r="W39" s="355"/>
      <c r="X39" s="355"/>
      <c r="Y39" s="355"/>
      <c r="Z39" s="355"/>
      <c r="AA39" s="355"/>
      <c r="AB39" s="355"/>
      <c r="AC39" s="355"/>
      <c r="AD39" s="355"/>
      <c r="AE39" s="355"/>
      <c r="AF39" s="355"/>
      <c r="AG39" s="355"/>
      <c r="AH39" s="356"/>
      <c r="AI39" s="58"/>
      <c r="AJ39" s="58"/>
      <c r="AK39" s="58"/>
      <c r="AL39" s="58"/>
      <c r="AM39" s="58"/>
    </row>
    <row r="40" spans="2:40" ht="13.5" customHeight="1" thickBot="1" x14ac:dyDescent="0.2">
      <c r="B40" s="299"/>
      <c r="C40" s="302"/>
      <c r="D40" s="302"/>
      <c r="E40" s="302"/>
      <c r="F40" s="302"/>
      <c r="G40" s="303"/>
      <c r="H40" s="303"/>
      <c r="I40" s="303"/>
      <c r="J40" s="57"/>
      <c r="K40" s="360"/>
      <c r="L40" s="317"/>
      <c r="M40" s="317"/>
      <c r="N40" s="331"/>
      <c r="O40" s="330"/>
      <c r="P40" s="331"/>
      <c r="Q40" s="317"/>
      <c r="R40" s="335"/>
      <c r="S40" s="325"/>
      <c r="T40" s="133" t="s">
        <v>104</v>
      </c>
      <c r="U40" s="341">
        <f>B23</f>
        <v>0</v>
      </c>
      <c r="V40" s="342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8"/>
      <c r="AI40" s="58"/>
      <c r="AJ40" s="58"/>
      <c r="AK40" s="58"/>
      <c r="AL40" s="58"/>
      <c r="AM40" s="58"/>
    </row>
    <row r="41" spans="2:40" ht="13.5" customHeight="1" x14ac:dyDescent="0.15">
      <c r="B41" s="306" t="s">
        <v>70</v>
      </c>
      <c r="C41" s="307"/>
      <c r="D41" s="307"/>
      <c r="E41" s="307"/>
      <c r="F41" s="307"/>
      <c r="G41" s="308"/>
      <c r="H41" s="308"/>
      <c r="I41" s="308"/>
      <c r="J41" s="57"/>
      <c r="K41" s="134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58"/>
      <c r="AJ41" s="58"/>
      <c r="AK41" s="58"/>
      <c r="AL41" s="58"/>
      <c r="AM41" s="58"/>
    </row>
    <row r="42" spans="2:40" ht="13.5" customHeight="1" thickBot="1" x14ac:dyDescent="0.2">
      <c r="B42" s="299"/>
      <c r="C42" s="302"/>
      <c r="D42" s="302"/>
      <c r="E42" s="302"/>
      <c r="F42" s="302"/>
      <c r="G42" s="303"/>
      <c r="H42" s="303"/>
      <c r="I42" s="303"/>
      <c r="J42" s="57"/>
      <c r="K42" s="351" t="s">
        <v>105</v>
      </c>
      <c r="L42" s="351"/>
      <c r="M42" s="351"/>
      <c r="N42" s="351"/>
      <c r="O42" s="351"/>
      <c r="P42" s="351"/>
      <c r="Q42" s="351"/>
      <c r="R42" s="351"/>
      <c r="S42" s="351"/>
      <c r="T42" s="351"/>
      <c r="U42" s="351"/>
      <c r="V42" s="351"/>
      <c r="W42" s="351"/>
      <c r="X42" s="351"/>
      <c r="Y42" s="351"/>
      <c r="Z42" s="351"/>
      <c r="AA42" s="351"/>
      <c r="AB42" s="351"/>
      <c r="AC42" s="351"/>
      <c r="AD42" s="351"/>
      <c r="AE42" s="351"/>
      <c r="AF42" s="351"/>
      <c r="AG42" s="351"/>
      <c r="AH42" s="351"/>
      <c r="AI42" s="351"/>
      <c r="AJ42" s="139"/>
      <c r="AK42" s="139"/>
      <c r="AL42" s="58"/>
      <c r="AM42" s="58"/>
    </row>
    <row r="43" spans="2:40" ht="13.5" customHeight="1" x14ac:dyDescent="0.15">
      <c r="B43" s="306" t="s">
        <v>70</v>
      </c>
      <c r="C43" s="307"/>
      <c r="D43" s="307"/>
      <c r="E43" s="307"/>
      <c r="F43" s="307"/>
      <c r="G43" s="308"/>
      <c r="H43" s="308"/>
      <c r="I43" s="308"/>
      <c r="J43" s="57"/>
      <c r="K43" s="351"/>
      <c r="L43" s="351"/>
      <c r="M43" s="351"/>
      <c r="N43" s="351"/>
      <c r="O43" s="351"/>
      <c r="P43" s="351"/>
      <c r="Q43" s="351"/>
      <c r="R43" s="351"/>
      <c r="S43" s="351"/>
      <c r="T43" s="351"/>
      <c r="U43" s="351"/>
      <c r="V43" s="351"/>
      <c r="W43" s="351"/>
      <c r="X43" s="351"/>
      <c r="Y43" s="351"/>
      <c r="Z43" s="351"/>
      <c r="AA43" s="351"/>
      <c r="AB43" s="351"/>
      <c r="AC43" s="351"/>
      <c r="AD43" s="351"/>
      <c r="AE43" s="351"/>
      <c r="AF43" s="351"/>
      <c r="AG43" s="351"/>
      <c r="AH43" s="351"/>
      <c r="AI43" s="351"/>
      <c r="AJ43" s="139"/>
      <c r="AK43" s="139"/>
    </row>
    <row r="44" spans="2:40" ht="13.5" customHeight="1" thickBot="1" x14ac:dyDescent="0.2">
      <c r="B44" s="299"/>
      <c r="C44" s="302"/>
      <c r="D44" s="302"/>
      <c r="E44" s="302"/>
      <c r="F44" s="302"/>
      <c r="G44" s="303"/>
      <c r="H44" s="303"/>
      <c r="I44" s="303"/>
      <c r="J44" s="57"/>
      <c r="K44" s="351"/>
      <c r="L44" s="351"/>
      <c r="M44" s="351"/>
      <c r="N44" s="351"/>
      <c r="O44" s="351"/>
      <c r="P44" s="351"/>
      <c r="Q44" s="351"/>
      <c r="R44" s="351"/>
      <c r="S44" s="351"/>
      <c r="T44" s="351"/>
      <c r="U44" s="351"/>
      <c r="V44" s="351"/>
      <c r="W44" s="351"/>
      <c r="X44" s="351"/>
      <c r="Y44" s="351"/>
      <c r="Z44" s="351"/>
      <c r="AA44" s="351"/>
      <c r="AB44" s="351"/>
      <c r="AC44" s="351"/>
      <c r="AD44" s="351"/>
      <c r="AE44" s="351"/>
      <c r="AF44" s="351"/>
      <c r="AG44" s="351"/>
      <c r="AH44" s="351"/>
      <c r="AI44" s="351"/>
      <c r="AJ44" s="139"/>
      <c r="AK44" s="139"/>
    </row>
    <row r="45" spans="2:40" ht="13.5" customHeight="1" x14ac:dyDescent="0.15">
      <c r="B45" s="306" t="s">
        <v>77</v>
      </c>
      <c r="C45" s="307"/>
      <c r="D45" s="307"/>
      <c r="E45" s="307"/>
      <c r="F45" s="307"/>
      <c r="G45" s="308"/>
      <c r="H45" s="308"/>
      <c r="I45" s="308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351"/>
      <c r="AC45" s="351"/>
      <c r="AD45" s="351"/>
      <c r="AE45" s="351"/>
      <c r="AF45" s="351"/>
      <c r="AG45" s="351"/>
      <c r="AH45" s="351"/>
      <c r="AI45" s="351"/>
    </row>
    <row r="46" spans="2:40" ht="13.5" customHeight="1" thickBot="1" x14ac:dyDescent="0.2">
      <c r="B46" s="299"/>
      <c r="C46" s="302"/>
      <c r="D46" s="302"/>
      <c r="E46" s="302"/>
      <c r="F46" s="302"/>
      <c r="G46" s="303"/>
      <c r="H46" s="303"/>
      <c r="I46" s="303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51"/>
      <c r="V46" s="351"/>
      <c r="W46" s="351"/>
      <c r="X46" s="351"/>
      <c r="Y46" s="351"/>
      <c r="Z46" s="351"/>
      <c r="AA46" s="351"/>
      <c r="AB46" s="351"/>
      <c r="AC46" s="351"/>
      <c r="AD46" s="351"/>
      <c r="AE46" s="351"/>
      <c r="AF46" s="351"/>
      <c r="AG46" s="351"/>
      <c r="AH46" s="351"/>
      <c r="AI46" s="351"/>
    </row>
    <row r="47" spans="2:40" x14ac:dyDescent="0.15">
      <c r="B47" s="298"/>
      <c r="C47" s="300"/>
      <c r="D47" s="300"/>
      <c r="E47" s="300"/>
      <c r="F47" s="300"/>
      <c r="G47" s="301"/>
      <c r="H47" s="301"/>
      <c r="I47" s="301"/>
    </row>
    <row r="48" spans="2:40" x14ac:dyDescent="0.15">
      <c r="B48" s="298"/>
      <c r="C48" s="300"/>
      <c r="D48" s="300"/>
      <c r="E48" s="300"/>
      <c r="F48" s="300"/>
      <c r="G48" s="301"/>
      <c r="H48" s="301"/>
      <c r="I48" s="301"/>
    </row>
  </sheetData>
  <mergeCells count="113">
    <mergeCell ref="K42:AI46"/>
    <mergeCell ref="AF34:AH34"/>
    <mergeCell ref="AF35:AH35"/>
    <mergeCell ref="B47:B48"/>
    <mergeCell ref="C47:I48"/>
    <mergeCell ref="T32:V32"/>
    <mergeCell ref="T33:V33"/>
    <mergeCell ref="T34:V34"/>
    <mergeCell ref="T35:V35"/>
    <mergeCell ref="B41:B42"/>
    <mergeCell ref="C41:I42"/>
    <mergeCell ref="B43:B44"/>
    <mergeCell ref="C43:I44"/>
    <mergeCell ref="B45:B46"/>
    <mergeCell ref="C45:I46"/>
    <mergeCell ref="P39:P40"/>
    <mergeCell ref="Q39:R40"/>
    <mergeCell ref="S39:S40"/>
    <mergeCell ref="U39:V39"/>
    <mergeCell ref="W39:AH40"/>
    <mergeCell ref="U40:V40"/>
    <mergeCell ref="B39:B40"/>
    <mergeCell ref="C39:I40"/>
    <mergeCell ref="K39:K40"/>
    <mergeCell ref="AG36:AH36"/>
    <mergeCell ref="B37:B38"/>
    <mergeCell ref="C37:I38"/>
    <mergeCell ref="U37:V37"/>
    <mergeCell ref="AG37:AH37"/>
    <mergeCell ref="K38:AH38"/>
    <mergeCell ref="S36:S37"/>
    <mergeCell ref="U36:V36"/>
    <mergeCell ref="W36:W37"/>
    <mergeCell ref="X36:Y37"/>
    <mergeCell ref="Z36:Z37"/>
    <mergeCell ref="AA36:AA37"/>
    <mergeCell ref="B35:B36"/>
    <mergeCell ref="C35:I36"/>
    <mergeCell ref="K36:K37"/>
    <mergeCell ref="L36:M37"/>
    <mergeCell ref="N36:N37"/>
    <mergeCell ref="O36:O37"/>
    <mergeCell ref="AE34:AE35"/>
    <mergeCell ref="P34:P35"/>
    <mergeCell ref="Q34:R35"/>
    <mergeCell ref="S34:S35"/>
    <mergeCell ref="W34:W35"/>
    <mergeCell ref="X34:Y35"/>
    <mergeCell ref="L39:M40"/>
    <mergeCell ref="N39:N40"/>
    <mergeCell ref="O39:O40"/>
    <mergeCell ref="AB36:AB37"/>
    <mergeCell ref="AC36:AD37"/>
    <mergeCell ref="AE36:AE37"/>
    <mergeCell ref="AC32:AD33"/>
    <mergeCell ref="N32:N33"/>
    <mergeCell ref="O32:O33"/>
    <mergeCell ref="P32:P33"/>
    <mergeCell ref="Q32:R33"/>
    <mergeCell ref="S32:S33"/>
    <mergeCell ref="P36:P37"/>
    <mergeCell ref="Q36:R37"/>
    <mergeCell ref="Z34:Z35"/>
    <mergeCell ref="AA34:AA35"/>
    <mergeCell ref="AB34:AB35"/>
    <mergeCell ref="AC34:AD35"/>
    <mergeCell ref="B29:B30"/>
    <mergeCell ref="C29:I30"/>
    <mergeCell ref="K29:P29"/>
    <mergeCell ref="Q29:Z29"/>
    <mergeCell ref="B31:B32"/>
    <mergeCell ref="C31:I32"/>
    <mergeCell ref="K31:V31"/>
    <mergeCell ref="W31:AH31"/>
    <mergeCell ref="K32:K33"/>
    <mergeCell ref="L32:M33"/>
    <mergeCell ref="AF32:AH32"/>
    <mergeCell ref="AF33:AH33"/>
    <mergeCell ref="AE32:AE33"/>
    <mergeCell ref="B33:B34"/>
    <mergeCell ref="C33:I34"/>
    <mergeCell ref="K34:K35"/>
    <mergeCell ref="L34:M35"/>
    <mergeCell ref="N34:N35"/>
    <mergeCell ref="O34:O35"/>
    <mergeCell ref="W32:W33"/>
    <mergeCell ref="X32:Y33"/>
    <mergeCell ref="Z32:Z33"/>
    <mergeCell ref="AA32:AA33"/>
    <mergeCell ref="AB32:AB33"/>
    <mergeCell ref="B13:B17"/>
    <mergeCell ref="I13:N17"/>
    <mergeCell ref="B18:B22"/>
    <mergeCell ref="O18:T22"/>
    <mergeCell ref="B23:B27"/>
    <mergeCell ref="U23:Z27"/>
    <mergeCell ref="AE4:AE7"/>
    <mergeCell ref="AF4:AF7"/>
    <mergeCell ref="AG4:AG7"/>
    <mergeCell ref="AH4:AH7"/>
    <mergeCell ref="AI4:AI7"/>
    <mergeCell ref="B8:B12"/>
    <mergeCell ref="C8:H12"/>
    <mergeCell ref="B1:AD2"/>
    <mergeCell ref="B4:B7"/>
    <mergeCell ref="C4:H7"/>
    <mergeCell ref="I4:N7"/>
    <mergeCell ref="O4:T7"/>
    <mergeCell ref="U4:Z7"/>
    <mergeCell ref="AA4:AA7"/>
    <mergeCell ref="AB4:AB7"/>
    <mergeCell ref="AC4:AC7"/>
    <mergeCell ref="AD4:AD7"/>
  </mergeCells>
  <phoneticPr fontId="2"/>
  <dataValidations count="1">
    <dataValidation type="whole" operator="greaterThanOrEqual" allowBlank="1" showInputMessage="1" showErrorMessage="1" sqref="K9:K11 M9:M11 Q9:Q11 S9:S11 W19:W21 Y19:Y21 W9:W11 Y9:Y11 Q14:Q16 S14:S16 W14:W16 Y14:Y16" xr:uid="{00000000-0002-0000-0100-000000000000}">
      <formula1>0</formula1>
    </dataValidation>
  </dataValidations>
  <pageMargins left="0.19685039370078741" right="0.19685039370078741" top="0.19685039370078741" bottom="0.19685039370078741" header="0.51181102362204722" footer="0.51181102362204722"/>
  <pageSetup paperSize="9" scale="10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27"/>
    </sheetView>
  </sheetViews>
  <sheetFormatPr defaultRowHeight="13.5" x14ac:dyDescent="0.1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女子一日目</vt:lpstr>
      <vt:lpstr>女子二日目リーグ</vt:lpstr>
      <vt:lpstr>Sheet2</vt:lpstr>
      <vt:lpstr>Sheet3</vt:lpstr>
      <vt:lpstr>女子一日目!Print_Area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木村 賢治</cp:lastModifiedBy>
  <cp:lastPrinted>2019-07-08T10:03:27Z</cp:lastPrinted>
  <dcterms:created xsi:type="dcterms:W3CDTF">2015-08-26T06:03:33Z</dcterms:created>
  <dcterms:modified xsi:type="dcterms:W3CDTF">2019-07-08T10:14:20Z</dcterms:modified>
</cp:coreProperties>
</file>