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女子一日目" sheetId="1" r:id="rId1"/>
    <sheet name="女子二日目リーグ" sheetId="4" r:id="rId2"/>
    <sheet name="Sheet2" sheetId="2" r:id="rId3"/>
    <sheet name="Sheet3" sheetId="3" r:id="rId4"/>
  </sheets>
  <definedNames>
    <definedName name="_xlnm.Print_Area" localSheetId="0">女子一日目!$A$1:$AQ$59</definedName>
    <definedName name="_xlnm.Print_Area" localSheetId="1">女子二日目リーグ!$A$1:$AJ$67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" i="4" l="1"/>
  <c r="B18" i="4"/>
  <c r="B13" i="4"/>
  <c r="B8" i="4"/>
  <c r="K50" i="1"/>
  <c r="K48" i="1"/>
  <c r="C48" i="1"/>
  <c r="C50" i="1"/>
  <c r="C52" i="1"/>
  <c r="K52" i="1"/>
  <c r="K55" i="1"/>
  <c r="C55" i="1"/>
  <c r="C57" i="1"/>
  <c r="K57" i="1"/>
  <c r="S50" i="1"/>
  <c r="S43" i="1"/>
  <c r="M43" i="1"/>
  <c r="G43" i="1"/>
  <c r="A43" i="1"/>
  <c r="S52" i="1" s="1"/>
  <c r="W62" i="4"/>
  <c r="S62" i="4"/>
  <c r="K32" i="1" l="1"/>
  <c r="G32" i="1"/>
  <c r="M27" i="1"/>
  <c r="I27" i="1"/>
  <c r="K13" i="1" l="1"/>
  <c r="X47" i="4"/>
  <c r="T47" i="4"/>
  <c r="X54" i="4"/>
  <c r="T54" i="4"/>
  <c r="J10" i="4" l="1"/>
  <c r="I10" i="4" s="1"/>
  <c r="N10" i="4"/>
  <c r="P10" i="4"/>
  <c r="O10" i="4" s="1"/>
  <c r="T10" i="4"/>
  <c r="V10" i="4"/>
  <c r="U10" i="4" s="1"/>
  <c r="Z10" i="4"/>
  <c r="D25" i="4" s="1"/>
  <c r="C25" i="4" s="1"/>
  <c r="AF10" i="4"/>
  <c r="AG10" i="4"/>
  <c r="AP11" i="4"/>
  <c r="AP12" i="4"/>
  <c r="I4" i="4"/>
  <c r="E14" i="4"/>
  <c r="G14" i="4"/>
  <c r="D15" i="4"/>
  <c r="C15" i="4" s="1"/>
  <c r="AA15" i="4" s="1"/>
  <c r="H15" i="4"/>
  <c r="P15" i="4"/>
  <c r="O15" i="4" s="1"/>
  <c r="T15" i="4"/>
  <c r="J20" i="4" s="1"/>
  <c r="I20" i="4" s="1"/>
  <c r="V15" i="4"/>
  <c r="U15" i="4" s="1"/>
  <c r="Z15" i="4"/>
  <c r="AD15" i="4"/>
  <c r="E16" i="4"/>
  <c r="AF15" i="4" s="1"/>
  <c r="G16" i="4"/>
  <c r="E19" i="4"/>
  <c r="G19" i="4"/>
  <c r="K19" i="4"/>
  <c r="M19" i="4"/>
  <c r="E20" i="4"/>
  <c r="G20" i="4"/>
  <c r="H20" i="4"/>
  <c r="K20" i="4"/>
  <c r="M20" i="4"/>
  <c r="N20" i="4"/>
  <c r="V20" i="4"/>
  <c r="U20" i="4" s="1"/>
  <c r="Z20" i="4"/>
  <c r="P25" i="4" s="1"/>
  <c r="O25" i="4" s="1"/>
  <c r="E21" i="4"/>
  <c r="AF20" i="4" s="1"/>
  <c r="G21" i="4"/>
  <c r="K21" i="4"/>
  <c r="M21" i="4"/>
  <c r="U4" i="4"/>
  <c r="E24" i="4"/>
  <c r="G24" i="4"/>
  <c r="K24" i="4"/>
  <c r="M24" i="4"/>
  <c r="Q24" i="4"/>
  <c r="S24" i="4"/>
  <c r="E25" i="4"/>
  <c r="G25" i="4"/>
  <c r="H25" i="4"/>
  <c r="J25" i="4"/>
  <c r="I25" i="4" s="1"/>
  <c r="K25" i="4"/>
  <c r="M25" i="4"/>
  <c r="Q25" i="4"/>
  <c r="S25" i="4"/>
  <c r="AD25" i="4"/>
  <c r="E26" i="4"/>
  <c r="AF25" i="4" s="1"/>
  <c r="G26" i="4"/>
  <c r="AG25" i="4" s="1"/>
  <c r="K26" i="4"/>
  <c r="M26" i="4"/>
  <c r="Q26" i="4"/>
  <c r="S26" i="4"/>
  <c r="T25" i="4" l="1"/>
  <c r="N25" i="4"/>
  <c r="AD10" i="4"/>
  <c r="AG20" i="4"/>
  <c r="AH20" i="4" s="1"/>
  <c r="D20" i="4"/>
  <c r="AH25" i="4"/>
  <c r="AB25" i="4"/>
  <c r="AD20" i="4"/>
  <c r="AC10" i="4"/>
  <c r="AB15" i="4"/>
  <c r="AG15" i="4"/>
  <c r="AH15" i="4" s="1"/>
  <c r="AH10" i="4"/>
  <c r="AB20" i="4"/>
  <c r="AB10" i="4"/>
  <c r="AA10" i="4"/>
  <c r="AA25" i="4"/>
  <c r="O4" i="4"/>
  <c r="C4" i="4"/>
  <c r="AC25" i="4"/>
  <c r="AE25" i="4" s="1"/>
  <c r="AC15" i="4"/>
  <c r="AE15" i="4" s="1"/>
  <c r="C20" i="4" l="1"/>
  <c r="AC20" i="4"/>
  <c r="AE20" i="4" s="1"/>
  <c r="AA20" i="4"/>
  <c r="AE10" i="4"/>
  <c r="AK10" i="4"/>
  <c r="AK20" i="4" l="1"/>
  <c r="AK15" i="4"/>
  <c r="AK25" i="4"/>
  <c r="AL20" i="4" s="1"/>
  <c r="AI20" i="4" s="1"/>
  <c r="AL10" i="4"/>
  <c r="AI10" i="4" s="1"/>
  <c r="AL25" i="4" l="1"/>
  <c r="AI25" i="4" s="1"/>
  <c r="AL15" i="4"/>
  <c r="AI15" i="4" s="1"/>
  <c r="C46" i="4" s="1"/>
  <c r="C48" i="4"/>
  <c r="C50" i="4"/>
  <c r="C44" i="4" l="1"/>
  <c r="S53" i="1" l="1"/>
  <c r="X48" i="1"/>
  <c r="S55" i="1"/>
  <c r="AN51" i="1"/>
  <c r="S57" i="1"/>
  <c r="S56" i="1"/>
  <c r="AN50" i="1"/>
  <c r="S58" i="1"/>
  <c r="S51" i="1"/>
  <c r="AF48" i="1"/>
  <c r="AH32" i="1" l="1"/>
  <c r="AD32" i="1"/>
  <c r="AJ27" i="1"/>
  <c r="AF27" i="1"/>
  <c r="AH18" i="1"/>
  <c r="AD18" i="1"/>
  <c r="AJ13" i="1"/>
  <c r="AF13" i="1"/>
  <c r="AH8" i="1"/>
  <c r="AD8" i="1"/>
  <c r="M18" i="1"/>
  <c r="I18" i="1"/>
  <c r="O13" i="1"/>
  <c r="M8" i="1"/>
  <c r="I8" i="1"/>
</calcChain>
</file>

<file path=xl/sharedStrings.xml><?xml version="1.0" encoding="utf-8"?>
<sst xmlns="http://schemas.openxmlformats.org/spreadsheetml/2006/main" count="319" uniqueCount="138">
  <si>
    <t>コート割当　　Ａ：奧側コート（男子）　　Ｂ：中央コート　　Ｃ：入口側コート　　Ｄ：サブ体育館</t>
    <rPh sb="3" eb="4">
      <t>ワ</t>
    </rPh>
    <rPh sb="4" eb="5">
      <t>ア</t>
    </rPh>
    <rPh sb="9" eb="10">
      <t>オウ</t>
    </rPh>
    <rPh sb="10" eb="11">
      <t>ガワ</t>
    </rPh>
    <rPh sb="15" eb="17">
      <t>ダンシ</t>
    </rPh>
    <rPh sb="22" eb="24">
      <t>チュウオウ</t>
    </rPh>
    <rPh sb="31" eb="33">
      <t>イリグチ</t>
    </rPh>
    <rPh sb="33" eb="34">
      <t>ガワ</t>
    </rPh>
    <rPh sb="43" eb="46">
      <t>タイイクカン</t>
    </rPh>
    <phoneticPr fontId="2"/>
  </si>
  <si>
    <t>-</t>
  </si>
  <si>
    <t>審判</t>
    <rPh sb="0" eb="2">
      <t>シンパン</t>
    </rPh>
    <phoneticPr fontId="3"/>
  </si>
  <si>
    <t>③</t>
    <phoneticPr fontId="3"/>
  </si>
  <si>
    <t>③</t>
    <phoneticPr fontId="3"/>
  </si>
  <si>
    <t>②</t>
    <phoneticPr fontId="3"/>
  </si>
  <si>
    <t>②</t>
    <phoneticPr fontId="2"/>
  </si>
  <si>
    <t>①</t>
    <phoneticPr fontId="2"/>
  </si>
  <si>
    <t>③</t>
    <phoneticPr fontId="2"/>
  </si>
  <si>
    <t>④</t>
    <phoneticPr fontId="2"/>
  </si>
  <si>
    <t>①</t>
    <phoneticPr fontId="3"/>
  </si>
  <si>
    <t>⑧</t>
    <phoneticPr fontId="3"/>
  </si>
  <si>
    <t>⑤</t>
    <phoneticPr fontId="3"/>
  </si>
  <si>
    <t>④</t>
    <phoneticPr fontId="3"/>
  </si>
  <si>
    <t>⑥</t>
    <phoneticPr fontId="3"/>
  </si>
  <si>
    <t>⑦</t>
    <phoneticPr fontId="3"/>
  </si>
  <si>
    <t>②</t>
    <phoneticPr fontId="3"/>
  </si>
  <si>
    <t>Ｃ２負</t>
    <rPh sb="2" eb="3">
      <t>マ</t>
    </rPh>
    <phoneticPr fontId="2"/>
  </si>
  <si>
    <t>C1</t>
    <phoneticPr fontId="3"/>
  </si>
  <si>
    <t>C3</t>
    <phoneticPr fontId="3"/>
  </si>
  <si>
    <t>Ｂ１</t>
    <phoneticPr fontId="3"/>
  </si>
  <si>
    <t>④</t>
    <phoneticPr fontId="3"/>
  </si>
  <si>
    <t>①</t>
    <phoneticPr fontId="3"/>
  </si>
  <si>
    <t>Ｃ３勝</t>
    <rPh sb="2" eb="3">
      <t>カチ</t>
    </rPh>
    <phoneticPr fontId="3"/>
  </si>
  <si>
    <t>Ｂ３</t>
    <phoneticPr fontId="3"/>
  </si>
  <si>
    <t>Ｂ４</t>
    <phoneticPr fontId="3"/>
  </si>
  <si>
    <t>二日目　決勝ﾘｰｸﾞ進出ﾁｰﾑ</t>
    <rPh sb="0" eb="1">
      <t>２</t>
    </rPh>
    <rPh sb="1" eb="2">
      <t>ヒ</t>
    </rPh>
    <rPh sb="2" eb="3">
      <t>メ</t>
    </rPh>
    <rPh sb="4" eb="6">
      <t>ケッショウ</t>
    </rPh>
    <rPh sb="10" eb="12">
      <t>シンシュツ</t>
    </rPh>
    <phoneticPr fontId="3"/>
  </si>
  <si>
    <t>Ｃ５勝</t>
    <rPh sb="2" eb="3">
      <t>カチ</t>
    </rPh>
    <phoneticPr fontId="3"/>
  </si>
  <si>
    <t>Aコート（奧側）</t>
    <rPh sb="5" eb="6">
      <t>オウ</t>
    </rPh>
    <rPh sb="6" eb="7">
      <t>ガワ</t>
    </rPh>
    <phoneticPr fontId="3"/>
  </si>
  <si>
    <t>Bコート（入口側）</t>
    <rPh sb="5" eb="7">
      <t>イリグチ</t>
    </rPh>
    <rPh sb="7" eb="8">
      <t>ガワ</t>
    </rPh>
    <phoneticPr fontId="3"/>
  </si>
  <si>
    <t>－</t>
    <phoneticPr fontId="3"/>
  </si>
  <si>
    <t>（昼食）</t>
    <rPh sb="1" eb="3">
      <t>チュウショク</t>
    </rPh>
    <phoneticPr fontId="3"/>
  </si>
  <si>
    <t>－</t>
    <phoneticPr fontId="3"/>
  </si>
  <si>
    <t>Ｃ５負</t>
    <rPh sb="2" eb="3">
      <t>マ</t>
    </rPh>
    <phoneticPr fontId="2"/>
  </si>
  <si>
    <t>Ｂ４負</t>
    <rPh sb="2" eb="3">
      <t>マケ</t>
    </rPh>
    <phoneticPr fontId="2"/>
  </si>
  <si>
    <t>Ｃ４負</t>
    <rPh sb="2" eb="3">
      <t>マケ</t>
    </rPh>
    <phoneticPr fontId="2"/>
  </si>
  <si>
    <t>会場</t>
    <rPh sb="0" eb="2">
      <t>カイジョウ</t>
    </rPh>
    <phoneticPr fontId="3"/>
  </si>
  <si>
    <t>葛生中学校</t>
    <rPh sb="0" eb="2">
      <t>クズウ</t>
    </rPh>
    <rPh sb="2" eb="3">
      <t>チュウ</t>
    </rPh>
    <rPh sb="3" eb="5">
      <t>ガッコウ</t>
    </rPh>
    <phoneticPr fontId="3"/>
  </si>
  <si>
    <t>勝 数</t>
    <rPh sb="0" eb="1">
      <t>カチ</t>
    </rPh>
    <rPh sb="2" eb="3">
      <t>スウ</t>
    </rPh>
    <phoneticPr fontId="3"/>
  </si>
  <si>
    <t>負 数</t>
    <rPh sb="0" eb="1">
      <t>マ</t>
    </rPh>
    <rPh sb="2" eb="3">
      <t>スウ</t>
    </rPh>
    <phoneticPr fontId="3"/>
  </si>
  <si>
    <t>勝セット</t>
    <rPh sb="0" eb="1">
      <t>カチ</t>
    </rPh>
    <phoneticPr fontId="3"/>
  </si>
  <si>
    <t>負セット</t>
    <rPh sb="0" eb="1">
      <t>マ</t>
    </rPh>
    <phoneticPr fontId="3"/>
  </si>
  <si>
    <t>セット率</t>
    <rPh sb="3" eb="4">
      <t>リツ</t>
    </rPh>
    <phoneticPr fontId="3"/>
  </si>
  <si>
    <t>得 点</t>
    <rPh sb="0" eb="1">
      <t>エ</t>
    </rPh>
    <rPh sb="2" eb="3">
      <t>テン</t>
    </rPh>
    <phoneticPr fontId="3"/>
  </si>
  <si>
    <t>失 点</t>
    <rPh sb="0" eb="1">
      <t>シツ</t>
    </rPh>
    <rPh sb="2" eb="3">
      <t>テン</t>
    </rPh>
    <phoneticPr fontId="3"/>
  </si>
  <si>
    <t>ﾎﾟｲﾝﾄ率</t>
    <rPh sb="5" eb="6">
      <t>リツ</t>
    </rPh>
    <phoneticPr fontId="3"/>
  </si>
  <si>
    <t>順 位</t>
    <rPh sb="0" eb="1">
      <t>ジュン</t>
    </rPh>
    <rPh sb="2" eb="3">
      <t>クライ</t>
    </rPh>
    <phoneticPr fontId="3"/>
  </si>
  <si>
    <t>８位</t>
    <rPh sb="1" eb="2">
      <t>イ</t>
    </rPh>
    <phoneticPr fontId="3"/>
  </si>
  <si>
    <t>７位</t>
    <rPh sb="1" eb="2">
      <t>イ</t>
    </rPh>
    <phoneticPr fontId="3"/>
  </si>
  <si>
    <t>６位</t>
    <rPh sb="1" eb="2">
      <t>イ</t>
    </rPh>
    <phoneticPr fontId="3"/>
  </si>
  <si>
    <t>～　昼　　食　～</t>
    <rPh sb="2" eb="3">
      <t>ヒル</t>
    </rPh>
    <rPh sb="5" eb="6">
      <t>ショク</t>
    </rPh>
    <phoneticPr fontId="3"/>
  </si>
  <si>
    <t>５位</t>
    <rPh sb="1" eb="2">
      <t>イ</t>
    </rPh>
    <phoneticPr fontId="3"/>
  </si>
  <si>
    <t>４位</t>
    <rPh sb="1" eb="2">
      <t>イ</t>
    </rPh>
    <phoneticPr fontId="3"/>
  </si>
  <si>
    <t>３位</t>
    <rPh sb="1" eb="2">
      <t>イ</t>
    </rPh>
    <phoneticPr fontId="3"/>
  </si>
  <si>
    <t>２位</t>
    <rPh sb="1" eb="2">
      <t>イ</t>
    </rPh>
    <phoneticPr fontId="3"/>
  </si>
  <si>
    <t>１位</t>
    <rPh sb="1" eb="2">
      <t>イ</t>
    </rPh>
    <phoneticPr fontId="3"/>
  </si>
  <si>
    <t>二日目　試合順</t>
    <rPh sb="0" eb="1">
      <t>２</t>
    </rPh>
    <rPh sb="1" eb="2">
      <t>ヒ</t>
    </rPh>
    <rPh sb="2" eb="3">
      <t>メ</t>
    </rPh>
    <rPh sb="4" eb="6">
      <t>シアイ</t>
    </rPh>
    <rPh sb="6" eb="7">
      <t>ジュン</t>
    </rPh>
    <phoneticPr fontId="3"/>
  </si>
  <si>
    <t>Ａコート（奧側）</t>
    <rPh sb="5" eb="6">
      <t>オウ</t>
    </rPh>
    <rPh sb="6" eb="7">
      <t>ガワ</t>
    </rPh>
    <phoneticPr fontId="3"/>
  </si>
  <si>
    <t>Ｂコート（入口側）</t>
    <rPh sb="5" eb="7">
      <t>イリグチ</t>
    </rPh>
    <rPh sb="7" eb="8">
      <t>ガワ</t>
    </rPh>
    <phoneticPr fontId="3"/>
  </si>
  <si>
    <t>Ｂ２</t>
    <phoneticPr fontId="3"/>
  </si>
  <si>
    <t>試合順</t>
    <rPh sb="0" eb="2">
      <t>シアイ</t>
    </rPh>
    <rPh sb="2" eb="3">
      <t>ジュン</t>
    </rPh>
    <phoneticPr fontId="2"/>
  </si>
  <si>
    <t>最終順位</t>
    <rPh sb="0" eb="2">
      <t>サイシュウ</t>
    </rPh>
    <rPh sb="2" eb="4">
      <t>ジュンイ</t>
    </rPh>
    <phoneticPr fontId="2"/>
  </si>
  <si>
    <t>赤　見</t>
    <rPh sb="0" eb="1">
      <t>アカ</t>
    </rPh>
    <rPh sb="2" eb="3">
      <t>ミ</t>
    </rPh>
    <phoneticPr fontId="2"/>
  </si>
  <si>
    <t>Bコート
第2試合の負</t>
    <rPh sb="5" eb="6">
      <t>ダイ</t>
    </rPh>
    <rPh sb="7" eb="9">
      <t>シアイ</t>
    </rPh>
    <rPh sb="10" eb="11">
      <t>マ</t>
    </rPh>
    <phoneticPr fontId="2"/>
  </si>
  <si>
    <t>城　東</t>
    <rPh sb="0" eb="1">
      <t>シロ</t>
    </rPh>
    <rPh sb="2" eb="3">
      <t>ヒガシ</t>
    </rPh>
    <phoneticPr fontId="2"/>
  </si>
  <si>
    <t>令和元年度　佐野市中体連新人体育大会　バレーボール大会　女子の部　</t>
    <rPh sb="0" eb="1">
      <t>レイ</t>
    </rPh>
    <rPh sb="1" eb="2">
      <t>ワ</t>
    </rPh>
    <rPh sb="2" eb="4">
      <t>ガンネン</t>
    </rPh>
    <rPh sb="4" eb="5">
      <t>ド</t>
    </rPh>
    <rPh sb="5" eb="7">
      <t>ヘイネンド</t>
    </rPh>
    <rPh sb="6" eb="9">
      <t>サノシ</t>
    </rPh>
    <rPh sb="9" eb="12">
      <t>チュウタイレン</t>
    </rPh>
    <rPh sb="12" eb="14">
      <t>シンジン</t>
    </rPh>
    <rPh sb="14" eb="16">
      <t>タイイク</t>
    </rPh>
    <rPh sb="16" eb="18">
      <t>タイカイ</t>
    </rPh>
    <rPh sb="25" eb="27">
      <t>タイカイ</t>
    </rPh>
    <rPh sb="28" eb="30">
      <t>ジョシ</t>
    </rPh>
    <rPh sb="31" eb="32">
      <t>ブ</t>
    </rPh>
    <phoneticPr fontId="2"/>
  </si>
  <si>
    <t>会場：アリーナたぬま　令和元年９月２0日（金）</t>
    <rPh sb="11" eb="12">
      <t>レイ</t>
    </rPh>
    <rPh sb="12" eb="13">
      <t>ワ</t>
    </rPh>
    <rPh sb="13" eb="15">
      <t>ガンネン</t>
    </rPh>
    <rPh sb="21" eb="22">
      <t>キン</t>
    </rPh>
    <phoneticPr fontId="2"/>
  </si>
  <si>
    <t>葛生
田東・田西</t>
    <rPh sb="0" eb="2">
      <t>クズウ</t>
    </rPh>
    <rPh sb="3" eb="4">
      <t>タ</t>
    </rPh>
    <rPh sb="4" eb="5">
      <t>トウ</t>
    </rPh>
    <rPh sb="6" eb="8">
      <t>タニシ</t>
    </rPh>
    <phoneticPr fontId="2"/>
  </si>
  <si>
    <t>西・南北・附属</t>
    <rPh sb="0" eb="1">
      <t>ニシ</t>
    </rPh>
    <rPh sb="2" eb="3">
      <t>ミナミ</t>
    </rPh>
    <rPh sb="3" eb="4">
      <t>キタ</t>
    </rPh>
    <rPh sb="5" eb="7">
      <t>フゾク</t>
    </rPh>
    <phoneticPr fontId="2"/>
  </si>
  <si>
    <t>Ｃ１負</t>
    <rPh sb="2" eb="3">
      <t>マ</t>
    </rPh>
    <phoneticPr fontId="2"/>
  </si>
  <si>
    <t>Ｃ３負</t>
    <rPh sb="2" eb="3">
      <t>マ</t>
    </rPh>
    <phoneticPr fontId="2"/>
  </si>
  <si>
    <t>Ｃ２</t>
    <phoneticPr fontId="2"/>
  </si>
  <si>
    <t>Ｃ１</t>
    <phoneticPr fontId="3"/>
  </si>
  <si>
    <t>Ｃ2</t>
    <phoneticPr fontId="3"/>
  </si>
  <si>
    <t>Ｃ１・Ｃ２負</t>
    <rPh sb="5" eb="6">
      <t>マ</t>
    </rPh>
    <phoneticPr fontId="2"/>
  </si>
  <si>
    <t>Ｂ２</t>
    <phoneticPr fontId="2"/>
  </si>
  <si>
    <t>Ｂ１・Ｂ２負</t>
    <rPh sb="5" eb="6">
      <t>マ</t>
    </rPh>
    <phoneticPr fontId="3"/>
  </si>
  <si>
    <t>Ｂ３負</t>
    <rPh sb="2" eb="3">
      <t>マ</t>
    </rPh>
    <phoneticPr fontId="2"/>
  </si>
  <si>
    <t>Ｃ４</t>
    <phoneticPr fontId="3"/>
  </si>
  <si>
    <t>Ｃ５</t>
    <phoneticPr fontId="3"/>
  </si>
  <si>
    <t>Ｃ３勝</t>
    <rPh sb="2" eb="3">
      <t>カ</t>
    </rPh>
    <phoneticPr fontId="2"/>
  </si>
  <si>
    <t>Ｂ３勝</t>
    <rPh sb="2" eb="3">
      <t>カ</t>
    </rPh>
    <phoneticPr fontId="3"/>
  </si>
  <si>
    <t>③</t>
    <phoneticPr fontId="2"/>
  </si>
  <si>
    <t>Ｂ３勝</t>
    <rPh sb="2" eb="3">
      <t>カチ</t>
    </rPh>
    <phoneticPr fontId="3"/>
  </si>
  <si>
    <t>Ｂ５勝</t>
    <rPh sb="2" eb="3">
      <t>カチ</t>
    </rPh>
    <phoneticPr fontId="3"/>
  </si>
  <si>
    <t>Ｂ１</t>
    <phoneticPr fontId="2"/>
  </si>
  <si>
    <t>Ｂ２負</t>
    <rPh sb="2" eb="3">
      <t>フ</t>
    </rPh>
    <phoneticPr fontId="2"/>
  </si>
  <si>
    <t>Ｂ１負</t>
    <rPh sb="2" eb="3">
      <t>フ</t>
    </rPh>
    <phoneticPr fontId="2"/>
  </si>
  <si>
    <t>Ｂ５</t>
    <phoneticPr fontId="3"/>
  </si>
  <si>
    <t>Ｃ４負</t>
    <rPh sb="2" eb="3">
      <t>マ</t>
    </rPh>
    <phoneticPr fontId="2"/>
  </si>
  <si>
    <t>Ｂ４負</t>
    <rPh sb="2" eb="3">
      <t>マ</t>
    </rPh>
    <phoneticPr fontId="3"/>
  </si>
  <si>
    <t>①</t>
    <phoneticPr fontId="2"/>
  </si>
  <si>
    <t>③</t>
    <phoneticPr fontId="2"/>
  </si>
  <si>
    <t>Ｂ５負</t>
    <rPh sb="2" eb="3">
      <t>フ</t>
    </rPh>
    <phoneticPr fontId="3"/>
  </si>
  <si>
    <t>Ｃ５負</t>
    <rPh sb="2" eb="3">
      <t>フ</t>
    </rPh>
    <phoneticPr fontId="3"/>
  </si>
  <si>
    <t>Ｂ４負</t>
    <rPh sb="2" eb="3">
      <t>フ</t>
    </rPh>
    <phoneticPr fontId="3"/>
  </si>
  <si>
    <t>Ｃ４負</t>
    <rPh sb="2" eb="3">
      <t>フ</t>
    </rPh>
    <phoneticPr fontId="3"/>
  </si>
  <si>
    <t>Ｂ５負</t>
    <rPh sb="2" eb="3">
      <t>フ</t>
    </rPh>
    <phoneticPr fontId="2"/>
  </si>
  <si>
    <t>Ｃ５負</t>
    <rPh sb="2" eb="3">
      <t>フ</t>
    </rPh>
    <phoneticPr fontId="2"/>
  </si>
  <si>
    <t>Ｂ４負</t>
    <rPh sb="2" eb="3">
      <t>フ</t>
    </rPh>
    <phoneticPr fontId="2"/>
  </si>
  <si>
    <t>２試合目の負</t>
    <rPh sb="1" eb="3">
      <t>シアイ</t>
    </rPh>
    <rPh sb="3" eb="4">
      <t>メ</t>
    </rPh>
    <rPh sb="5" eb="6">
      <t>フ</t>
    </rPh>
    <phoneticPr fontId="2"/>
  </si>
  <si>
    <t>３試合
目の負</t>
    <rPh sb="1" eb="3">
      <t>シアイ</t>
    </rPh>
    <rPh sb="4" eb="5">
      <t>メ</t>
    </rPh>
    <rPh sb="6" eb="7">
      <t>フ</t>
    </rPh>
    <phoneticPr fontId="2"/>
  </si>
  <si>
    <t>２試合目の勝</t>
    <rPh sb="1" eb="3">
      <t>シアイ</t>
    </rPh>
    <rPh sb="3" eb="4">
      <t>メ</t>
    </rPh>
    <rPh sb="5" eb="6">
      <t>カ</t>
    </rPh>
    <phoneticPr fontId="2"/>
  </si>
  <si>
    <t>３試合
目の勝</t>
    <rPh sb="1" eb="3">
      <t>シアイ</t>
    </rPh>
    <rPh sb="4" eb="5">
      <t>メ</t>
    </rPh>
    <rPh sb="6" eb="7">
      <t>カ</t>
    </rPh>
    <phoneticPr fontId="2"/>
  </si>
  <si>
    <t>Ｂ５負</t>
    <rPh sb="2" eb="3">
      <t>フ</t>
    </rPh>
    <phoneticPr fontId="2"/>
  </si>
  <si>
    <t>Ｃ４負</t>
    <rPh sb="2" eb="3">
      <t>フ</t>
    </rPh>
    <phoneticPr fontId="2"/>
  </si>
  <si>
    <t>第５試合</t>
    <rPh sb="0" eb="1">
      <t>ダイ</t>
    </rPh>
    <rPh sb="2" eb="4">
      <t>シアイ</t>
    </rPh>
    <phoneticPr fontId="2"/>
  </si>
  <si>
    <t>の2ﾁｰﾑ</t>
    <phoneticPr fontId="2"/>
  </si>
  <si>
    <t>第４試合</t>
    <rPh sb="0" eb="1">
      <t>ダイ</t>
    </rPh>
    <rPh sb="2" eb="4">
      <t>シアイ</t>
    </rPh>
    <phoneticPr fontId="2"/>
  </si>
  <si>
    <t>Ｂ３</t>
    <phoneticPr fontId="2"/>
  </si>
  <si>
    <t>令和元年９月２１日(土)</t>
    <rPh sb="0" eb="1">
      <t>レイ</t>
    </rPh>
    <rPh sb="1" eb="2">
      <t>ワ</t>
    </rPh>
    <rPh sb="2" eb="4">
      <t>ガンネン</t>
    </rPh>
    <rPh sb="5" eb="6">
      <t>ガツ</t>
    </rPh>
    <rPh sb="8" eb="9">
      <t>ニチ</t>
    </rPh>
    <rPh sb="10" eb="11">
      <t>ド</t>
    </rPh>
    <phoneticPr fontId="3"/>
  </si>
  <si>
    <t>※組み合わせについてはＲ１の小竹杯の結果に基づき①～⑧にそれぞれ入る。</t>
    <rPh sb="1" eb="2">
      <t>ク</t>
    </rPh>
    <rPh sb="3" eb="4">
      <t>ア</t>
    </rPh>
    <rPh sb="14" eb="16">
      <t>コタケ</t>
    </rPh>
    <rPh sb="16" eb="17">
      <t>ハイ</t>
    </rPh>
    <phoneticPr fontId="2"/>
  </si>
  <si>
    <t>Ｂ５</t>
    <phoneticPr fontId="2"/>
  </si>
  <si>
    <t>審判</t>
    <rPh sb="0" eb="2">
      <t>シンパン</t>
    </rPh>
    <phoneticPr fontId="2"/>
  </si>
  <si>
    <t>Ｂ４</t>
    <phoneticPr fontId="2"/>
  </si>
  <si>
    <t>第5試合</t>
    <rPh sb="0" eb="1">
      <t>ダイ</t>
    </rPh>
    <rPh sb="2" eb="4">
      <t>シアイ</t>
    </rPh>
    <phoneticPr fontId="2"/>
  </si>
  <si>
    <t>Ｂ４</t>
    <phoneticPr fontId="3"/>
  </si>
  <si>
    <t>Ｂ５</t>
    <phoneticPr fontId="2"/>
  </si>
  <si>
    <t>①</t>
    <phoneticPr fontId="2"/>
  </si>
  <si>
    <t>③</t>
    <phoneticPr fontId="2"/>
  </si>
  <si>
    <t>②</t>
    <phoneticPr fontId="3"/>
  </si>
  <si>
    <t>④</t>
    <phoneticPr fontId="3"/>
  </si>
  <si>
    <t>①</t>
    <phoneticPr fontId="2"/>
  </si>
  <si>
    <t>③</t>
    <phoneticPr fontId="2"/>
  </si>
  <si>
    <t>Ｂ５負</t>
    <rPh sb="2" eb="3">
      <t>マケ</t>
    </rPh>
    <phoneticPr fontId="2"/>
  </si>
  <si>
    <t>C４負</t>
    <rPh sb="2" eb="3">
      <t>マケ</t>
    </rPh>
    <phoneticPr fontId="3"/>
  </si>
  <si>
    <t>B5負</t>
    <rPh sb="2" eb="3">
      <t>マ</t>
    </rPh>
    <phoneticPr fontId="2"/>
  </si>
  <si>
    <t>Ｃ４負</t>
    <rPh sb="2" eb="3">
      <t>マ</t>
    </rPh>
    <phoneticPr fontId="2"/>
  </si>
  <si>
    <t>Ｃ５負</t>
    <rPh sb="2" eb="3">
      <t>マ</t>
    </rPh>
    <phoneticPr fontId="3"/>
  </si>
  <si>
    <t>Ｃ５負</t>
    <rPh sb="2" eb="3">
      <t>マ</t>
    </rPh>
    <phoneticPr fontId="2"/>
  </si>
  <si>
    <t>Ｂ４負</t>
    <rPh sb="2" eb="3">
      <t>マ</t>
    </rPh>
    <phoneticPr fontId="2"/>
  </si>
  <si>
    <t>Bコート
第３試合の負</t>
    <rPh sb="5" eb="6">
      <t>ダイ</t>
    </rPh>
    <rPh sb="7" eb="9">
      <t>シアイ</t>
    </rPh>
    <rPh sb="10" eb="11">
      <t>マ</t>
    </rPh>
    <phoneticPr fontId="2"/>
  </si>
  <si>
    <t>2チーム</t>
    <phoneticPr fontId="2"/>
  </si>
  <si>
    <t>Bコート
第2試合の勝</t>
    <rPh sb="5" eb="6">
      <t>ダイ</t>
    </rPh>
    <rPh sb="7" eb="9">
      <t>シアイ</t>
    </rPh>
    <rPh sb="10" eb="11">
      <t>カ</t>
    </rPh>
    <phoneticPr fontId="2"/>
  </si>
  <si>
    <t>Bコート
第３試合の勝</t>
    <rPh sb="5" eb="6">
      <t>ダイ</t>
    </rPh>
    <rPh sb="7" eb="9">
      <t>シアイ</t>
    </rPh>
    <rPh sb="10" eb="11">
      <t>カ</t>
    </rPh>
    <phoneticPr fontId="2"/>
  </si>
  <si>
    <t>令和元年度　佐野市中体連　新人体育大会　決勝リーグ　女子の部</t>
    <rPh sb="0" eb="1">
      <t>レイ</t>
    </rPh>
    <rPh sb="1" eb="2">
      <t>ワ</t>
    </rPh>
    <rPh sb="2" eb="3">
      <t>ガン</t>
    </rPh>
    <rPh sb="3" eb="5">
      <t>ネンド</t>
    </rPh>
    <rPh sb="6" eb="9">
      <t>サノシ</t>
    </rPh>
    <rPh sb="9" eb="12">
      <t>チュウタイレン</t>
    </rPh>
    <rPh sb="13" eb="15">
      <t>シンジン</t>
    </rPh>
    <rPh sb="15" eb="17">
      <t>タイイク</t>
    </rPh>
    <rPh sb="17" eb="19">
      <t>タイカイ</t>
    </rPh>
    <rPh sb="20" eb="22">
      <t>ケッショウ</t>
    </rPh>
    <rPh sb="26" eb="28">
      <t>ジョシ</t>
    </rPh>
    <rPh sb="29" eb="30">
      <t>ブ</t>
    </rPh>
    <phoneticPr fontId="3"/>
  </si>
  <si>
    <t>※新人二日目、女子は順位決定戦を　
行うので全チーム参加してください。
順位決定トーナメントは3セット目15点。
(10-10から開始)</t>
    <rPh sb="1" eb="3">
      <t>シンジン</t>
    </rPh>
    <rPh sb="3" eb="6">
      <t>フツカメ</t>
    </rPh>
    <rPh sb="7" eb="9">
      <t>ジョシ</t>
    </rPh>
    <rPh sb="10" eb="12">
      <t>ジュンイ</t>
    </rPh>
    <rPh sb="12" eb="15">
      <t>ケッテイセン</t>
    </rPh>
    <rPh sb="18" eb="19">
      <t>オコナ</t>
    </rPh>
    <rPh sb="22" eb="23">
      <t>ゼン</t>
    </rPh>
    <rPh sb="26" eb="28">
      <t>サンカ</t>
    </rPh>
    <rPh sb="36" eb="38">
      <t>ジュンイ</t>
    </rPh>
    <rPh sb="38" eb="40">
      <t>ケッテイ</t>
    </rPh>
    <rPh sb="51" eb="52">
      <t>メ</t>
    </rPh>
    <rPh sb="54" eb="55">
      <t>テン</t>
    </rPh>
    <rPh sb="65" eb="67">
      <t>カイシ</t>
    </rPh>
    <phoneticPr fontId="2"/>
  </si>
  <si>
    <r>
      <t>順位決定トーナメント</t>
    </r>
    <r>
      <rPr>
        <b/>
        <i/>
        <sz val="12"/>
        <rFont val="HG丸ｺﾞｼｯｸM-PRO"/>
        <family val="3"/>
        <charset val="128"/>
      </rPr>
      <t>　※3セット目は15点とする（10-10から開始）</t>
    </r>
    <rPh sb="0" eb="2">
      <t>ジュンイ</t>
    </rPh>
    <rPh sb="2" eb="4">
      <t>ケッテイ</t>
    </rPh>
    <rPh sb="16" eb="17">
      <t>メ</t>
    </rPh>
    <rPh sb="20" eb="21">
      <t>テン</t>
    </rPh>
    <rPh sb="32" eb="34">
      <t>カイシ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</si>
</sst>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"/>
    <numFmt numFmtId="177" formatCode="0;\-0;;@"/>
  </numFmts>
  <fonts count="55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3"/>
      <color theme="1"/>
      <name val="HG丸ｺﾞｼｯｸM-PRO"/>
      <family val="3"/>
      <charset val="128"/>
    </font>
    <font>
      <sz val="16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3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i/>
      <sz val="12"/>
      <color theme="1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</font>
    <font>
      <sz val="24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2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i/>
      <sz val="18"/>
      <name val="HG丸ｺﾞｼｯｸM-PRO"/>
      <family val="3"/>
      <charset val="128"/>
    </font>
    <font>
      <i/>
      <sz val="18"/>
      <color theme="1"/>
      <name val="HG丸ｺﾞｼｯｸM-PRO"/>
      <family val="3"/>
      <charset val="128"/>
    </font>
    <font>
      <i/>
      <sz val="18"/>
      <name val="HG丸ｺﾞｼｯｸM-PRO"/>
      <family val="3"/>
      <charset val="128"/>
    </font>
    <font>
      <i/>
      <sz val="18"/>
      <color theme="1"/>
      <name val="ＭＳ Ｐゴシック"/>
      <family val="2"/>
      <charset val="128"/>
      <scheme val="minor"/>
    </font>
    <font>
      <b/>
      <i/>
      <sz val="16"/>
      <name val="HG丸ｺﾞｼｯｸM-PRO"/>
      <family val="3"/>
      <charset val="128"/>
    </font>
    <font>
      <b/>
      <i/>
      <sz val="14"/>
      <name val="HG丸ｺﾞｼｯｸM-PRO"/>
      <family val="3"/>
      <charset val="128"/>
    </font>
    <font>
      <b/>
      <i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color theme="0"/>
      <name val="HG丸ｺﾞｼｯｸM-PRO"/>
      <family val="3"/>
      <charset val="128"/>
    </font>
    <font>
      <sz val="2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6"/>
      <color indexed="8"/>
      <name val="HG丸ｺﾞｼｯｸM-PRO"/>
      <family val="3"/>
      <charset val="128"/>
    </font>
    <font>
      <b/>
      <i/>
      <sz val="12"/>
      <color theme="1"/>
      <name val="HG丸ｺﾞｼｯｸM-PRO"/>
      <family val="3"/>
      <charset val="128"/>
    </font>
    <font>
      <b/>
      <i/>
      <sz val="14"/>
      <color indexed="8"/>
      <name val="HG丸ｺﾞｼｯｸM-PRO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b/>
      <sz val="18"/>
      <color theme="1"/>
      <name val="HG丸ｺﾞｼｯｸM-PRO"/>
      <family val="3"/>
      <charset val="128"/>
    </font>
    <font>
      <b/>
      <i/>
      <sz val="20"/>
      <name val="HG丸ｺﾞｼｯｸM-PRO"/>
      <family val="3"/>
      <charset val="128"/>
    </font>
    <font>
      <i/>
      <sz val="16"/>
      <color theme="1"/>
      <name val="HGS平成角ｺﾞｼｯｸ体W9"/>
      <family val="3"/>
      <charset val="128"/>
    </font>
    <font>
      <i/>
      <sz val="16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8" fillId="0" borderId="0"/>
  </cellStyleXfs>
  <cellXfs count="35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2" fillId="0" borderId="7" xfId="0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0" fontId="18" fillId="0" borderId="3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0" fillId="0" borderId="16" xfId="0" applyBorder="1">
      <alignment vertical="center"/>
    </xf>
    <xf numFmtId="0" fontId="19" fillId="0" borderId="0" xfId="0" applyFont="1" applyAlignment="1">
      <alignment horizontal="center" vertical="center"/>
    </xf>
    <xf numFmtId="0" fontId="0" fillId="0" borderId="17" xfId="0" applyBorder="1">
      <alignment vertical="center"/>
    </xf>
    <xf numFmtId="0" fontId="5" fillId="0" borderId="0" xfId="0" applyFont="1" applyBorder="1" applyAlignment="1" applyProtection="1"/>
    <xf numFmtId="0" fontId="26" fillId="0" borderId="0" xfId="0" applyFont="1" applyAlignment="1" applyProtection="1">
      <alignment vertical="center"/>
    </xf>
    <xf numFmtId="0" fontId="5" fillId="0" borderId="0" xfId="0" applyFont="1" applyBorder="1" applyAlignment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Border="1" applyAlignment="1" applyProtection="1"/>
    <xf numFmtId="0" fontId="28" fillId="0" borderId="0" xfId="0" applyFont="1" applyBorder="1" applyAlignment="1"/>
    <xf numFmtId="0" fontId="28" fillId="0" borderId="0" xfId="0" applyFont="1" applyBorder="1" applyAlignment="1" applyProtection="1">
      <alignment horizontal="right"/>
    </xf>
    <xf numFmtId="0" fontId="29" fillId="0" borderId="0" xfId="0" applyFont="1" applyFill="1" applyBorder="1" applyAlignment="1" applyProtection="1">
      <alignment horizontal="center" vertical="center"/>
      <protection hidden="1"/>
    </xf>
    <xf numFmtId="0" fontId="28" fillId="0" borderId="0" xfId="0" applyFont="1">
      <alignment vertical="center"/>
    </xf>
    <xf numFmtId="0" fontId="30" fillId="0" borderId="0" xfId="0" applyFont="1">
      <alignment vertical="center"/>
    </xf>
    <xf numFmtId="0" fontId="35" fillId="0" borderId="0" xfId="0" applyFont="1" applyAlignment="1" applyProtection="1">
      <alignment vertical="center"/>
    </xf>
    <xf numFmtId="0" fontId="36" fillId="0" borderId="0" xfId="0" applyFont="1" applyBorder="1" applyAlignment="1" applyProtection="1"/>
    <xf numFmtId="0" fontId="1" fillId="0" borderId="0" xfId="0" applyFont="1">
      <alignment vertical="center"/>
    </xf>
    <xf numFmtId="0" fontId="38" fillId="0" borderId="0" xfId="1"/>
    <xf numFmtId="0" fontId="38" fillId="0" borderId="0" xfId="1" applyBorder="1"/>
    <xf numFmtId="0" fontId="34" fillId="0" borderId="0" xfId="1" applyFont="1" applyAlignment="1">
      <alignment shrinkToFit="1"/>
    </xf>
    <xf numFmtId="0" fontId="25" fillId="0" borderId="0" xfId="1" applyFont="1" applyAlignment="1" applyProtection="1">
      <alignment vertical="center" shrinkToFit="1"/>
    </xf>
    <xf numFmtId="0" fontId="38" fillId="0" borderId="0" xfId="1" applyFont="1" applyAlignment="1" applyProtection="1">
      <alignment horizontal="left"/>
    </xf>
    <xf numFmtId="0" fontId="38" fillId="0" borderId="0" xfId="1" applyFont="1" applyProtection="1"/>
    <xf numFmtId="0" fontId="34" fillId="0" borderId="0" xfId="1" applyFont="1" applyFill="1" applyBorder="1" applyAlignment="1" applyProtection="1">
      <alignment horizontal="center" shrinkToFit="1"/>
    </xf>
    <xf numFmtId="0" fontId="38" fillId="0" borderId="0" xfId="1" applyProtection="1"/>
    <xf numFmtId="0" fontId="34" fillId="0" borderId="0" xfId="1" applyFont="1" applyBorder="1" applyAlignment="1" applyProtection="1">
      <alignment horizontal="center" shrinkToFit="1"/>
    </xf>
    <xf numFmtId="0" fontId="34" fillId="0" borderId="0" xfId="1" applyFont="1" applyAlignment="1" applyProtection="1">
      <alignment shrinkToFit="1"/>
    </xf>
    <xf numFmtId="0" fontId="34" fillId="0" borderId="0" xfId="1" applyFont="1" applyBorder="1" applyAlignment="1" applyProtection="1">
      <alignment shrinkToFit="1"/>
    </xf>
    <xf numFmtId="0" fontId="34" fillId="0" borderId="0" xfId="1" applyFont="1" applyBorder="1" applyAlignment="1" applyProtection="1">
      <alignment vertical="center" shrinkToFit="1"/>
      <protection hidden="1"/>
    </xf>
    <xf numFmtId="0" fontId="38" fillId="0" borderId="55" xfId="1" applyBorder="1" applyProtection="1"/>
    <xf numFmtId="0" fontId="38" fillId="0" borderId="54" xfId="1" applyBorder="1" applyProtection="1"/>
    <xf numFmtId="0" fontId="38" fillId="0" borderId="54" xfId="1" applyBorder="1" applyAlignment="1" applyProtection="1">
      <alignment horizontal="right"/>
    </xf>
    <xf numFmtId="0" fontId="38" fillId="0" borderId="53" xfId="1" applyBorder="1" applyProtection="1"/>
    <xf numFmtId="0" fontId="38" fillId="0" borderId="49" xfId="1" applyBorder="1" applyProtection="1"/>
    <xf numFmtId="0" fontId="38" fillId="0" borderId="49" xfId="1" applyBorder="1" applyAlignment="1" applyProtection="1">
      <alignment horizontal="center"/>
    </xf>
    <xf numFmtId="0" fontId="38" fillId="0" borderId="50" xfId="1" applyBorder="1" applyProtection="1"/>
    <xf numFmtId="0" fontId="38" fillId="0" borderId="39" xfId="1" applyBorder="1" applyProtection="1"/>
    <xf numFmtId="0" fontId="38" fillId="0" borderId="3" xfId="1" applyBorder="1" applyProtection="1"/>
    <xf numFmtId="0" fontId="38" fillId="0" borderId="3" xfId="1" applyBorder="1" applyAlignment="1" applyProtection="1">
      <alignment horizontal="right"/>
    </xf>
    <xf numFmtId="0" fontId="38" fillId="0" borderId="28" xfId="1" applyBorder="1" applyProtection="1"/>
    <xf numFmtId="0" fontId="38" fillId="0" borderId="0" xfId="1" applyBorder="1" applyProtection="1"/>
    <xf numFmtId="0" fontId="38" fillId="0" borderId="0" xfId="1" applyBorder="1" applyAlignment="1" applyProtection="1">
      <alignment horizontal="center"/>
    </xf>
    <xf numFmtId="0" fontId="38" fillId="0" borderId="5" xfId="1" applyBorder="1" applyProtection="1"/>
    <xf numFmtId="0" fontId="38" fillId="0" borderId="39" xfId="1" applyBorder="1" applyAlignment="1" applyProtection="1">
      <alignment horizontal="center"/>
      <protection hidden="1"/>
    </xf>
    <xf numFmtId="176" fontId="38" fillId="0" borderId="3" xfId="1" applyNumberFormat="1" applyBorder="1" applyProtection="1">
      <protection hidden="1"/>
    </xf>
    <xf numFmtId="0" fontId="38" fillId="0" borderId="3" xfId="1" applyBorder="1" applyAlignment="1" applyProtection="1">
      <alignment horizontal="right"/>
      <protection hidden="1"/>
    </xf>
    <xf numFmtId="0" fontId="38" fillId="0" borderId="3" xfId="1" applyBorder="1" applyProtection="1">
      <protection hidden="1"/>
    </xf>
    <xf numFmtId="0" fontId="38" fillId="0" borderId="29" xfId="1" applyBorder="1" applyProtection="1">
      <protection hidden="1"/>
    </xf>
    <xf numFmtId="0" fontId="38" fillId="0" borderId="28" xfId="1" applyBorder="1" applyProtection="1">
      <protection hidden="1"/>
    </xf>
    <xf numFmtId="0" fontId="38" fillId="0" borderId="5" xfId="1" applyBorder="1" applyProtection="1">
      <protection hidden="1"/>
    </xf>
    <xf numFmtId="0" fontId="38" fillId="0" borderId="0" xfId="1" applyBorder="1" applyProtection="1">
      <protection hidden="1"/>
    </xf>
    <xf numFmtId="0" fontId="38" fillId="0" borderId="47" xfId="1" applyBorder="1" applyProtection="1"/>
    <xf numFmtId="0" fontId="38" fillId="0" borderId="2" xfId="1" applyBorder="1" applyProtection="1"/>
    <xf numFmtId="0" fontId="38" fillId="0" borderId="2" xfId="1" applyBorder="1" applyAlignment="1" applyProtection="1">
      <alignment horizontal="right"/>
    </xf>
    <xf numFmtId="0" fontId="38" fillId="0" borderId="38" xfId="1" applyBorder="1" applyProtection="1"/>
    <xf numFmtId="0" fontId="38" fillId="0" borderId="1" xfId="1" applyBorder="1" applyProtection="1"/>
    <xf numFmtId="0" fontId="38" fillId="0" borderId="1" xfId="1" applyBorder="1" applyAlignment="1" applyProtection="1">
      <alignment horizontal="center"/>
    </xf>
    <xf numFmtId="0" fontId="38" fillId="0" borderId="4" xfId="1" applyBorder="1" applyProtection="1"/>
    <xf numFmtId="0" fontId="38" fillId="0" borderId="46" xfId="1" applyBorder="1" applyProtection="1"/>
    <xf numFmtId="0" fontId="38" fillId="0" borderId="7" xfId="1" applyBorder="1" applyProtection="1"/>
    <xf numFmtId="0" fontId="38" fillId="0" borderId="7" xfId="1" applyBorder="1" applyAlignment="1" applyProtection="1">
      <alignment horizontal="right"/>
    </xf>
    <xf numFmtId="0" fontId="38" fillId="0" borderId="32" xfId="1" applyBorder="1" applyProtection="1"/>
    <xf numFmtId="0" fontId="38" fillId="0" borderId="6" xfId="1" applyBorder="1" applyProtection="1"/>
    <xf numFmtId="0" fontId="38" fillId="0" borderId="8" xfId="1" applyBorder="1" applyProtection="1"/>
    <xf numFmtId="0" fontId="38" fillId="0" borderId="6" xfId="1" applyBorder="1" applyAlignment="1" applyProtection="1">
      <alignment horizontal="center"/>
    </xf>
    <xf numFmtId="0" fontId="38" fillId="0" borderId="0" xfId="1" applyFill="1" applyBorder="1" applyProtection="1"/>
    <xf numFmtId="0" fontId="38" fillId="0" borderId="0" xfId="1" applyBorder="1" applyAlignment="1" applyProtection="1"/>
    <xf numFmtId="0" fontId="38" fillId="0" borderId="0" xfId="1" applyBorder="1" applyAlignment="1" applyProtection="1">
      <alignment horizontal="center"/>
      <protection hidden="1"/>
    </xf>
    <xf numFmtId="176" fontId="38" fillId="0" borderId="3" xfId="1" applyNumberFormat="1" applyBorder="1" applyProtection="1"/>
    <xf numFmtId="0" fontId="38" fillId="0" borderId="0" xfId="1" applyProtection="1">
      <protection hidden="1"/>
    </xf>
    <xf numFmtId="176" fontId="38" fillId="0" borderId="7" xfId="1" applyNumberFormat="1" applyBorder="1" applyProtection="1"/>
    <xf numFmtId="0" fontId="38" fillId="0" borderId="6" xfId="1" applyBorder="1" applyAlignment="1" applyProtection="1"/>
    <xf numFmtId="0" fontId="22" fillId="0" borderId="0" xfId="1" applyFont="1" applyProtection="1"/>
    <xf numFmtId="0" fontId="38" fillId="0" borderId="0" xfId="1" applyFont="1" applyAlignment="1" applyProtection="1"/>
    <xf numFmtId="0" fontId="39" fillId="0" borderId="0" xfId="1" applyFont="1" applyProtection="1"/>
    <xf numFmtId="0" fontId="34" fillId="0" borderId="0" xfId="1" applyFont="1" applyBorder="1" applyAlignment="1" applyProtection="1">
      <alignment vertical="center" shrinkToFit="1"/>
    </xf>
    <xf numFmtId="0" fontId="34" fillId="0" borderId="0" xfId="1" applyFont="1" applyBorder="1" applyAlignment="1" applyProtection="1">
      <alignment vertical="center" textRotation="255" shrinkToFit="1"/>
    </xf>
    <xf numFmtId="0" fontId="33" fillId="0" borderId="0" xfId="1" applyFont="1" applyAlignment="1">
      <alignment shrinkToFit="1"/>
    </xf>
    <xf numFmtId="0" fontId="25" fillId="0" borderId="0" xfId="1" applyFont="1" applyAlignment="1" applyProtection="1">
      <alignment vertical="center" wrapText="1" shrinkToFit="1"/>
    </xf>
    <xf numFmtId="0" fontId="38" fillId="0" borderId="0" xfId="1" applyBorder="1" applyAlignment="1"/>
    <xf numFmtId="0" fontId="21" fillId="0" borderId="0" xfId="1" applyFont="1" applyBorder="1" applyAlignment="1"/>
    <xf numFmtId="0" fontId="21" fillId="0" borderId="0" xfId="1" applyFont="1" applyBorder="1" applyAlignment="1">
      <alignment vertical="center"/>
    </xf>
    <xf numFmtId="0" fontId="21" fillId="0" borderId="0" xfId="1" applyFont="1" applyBorder="1" applyAlignment="1">
      <alignment shrinkToFit="1"/>
    </xf>
    <xf numFmtId="0" fontId="34" fillId="0" borderId="0" xfId="0" applyFont="1" applyFill="1" applyBorder="1" applyAlignment="1" applyProtection="1">
      <alignment horizontal="left" shrinkToFit="1"/>
    </xf>
    <xf numFmtId="0" fontId="25" fillId="0" borderId="0" xfId="0" applyFont="1" applyAlignment="1" applyProtection="1">
      <alignment vertical="center" wrapText="1" shrinkToFit="1"/>
    </xf>
    <xf numFmtId="0" fontId="34" fillId="0" borderId="0" xfId="0" applyFont="1" applyBorder="1" applyAlignment="1" applyProtection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4" fillId="0" borderId="0" xfId="0" applyFont="1" applyAlignment="1" applyProtection="1">
      <alignment horizontal="center" vertical="center" shrinkToFit="1"/>
    </xf>
    <xf numFmtId="0" fontId="34" fillId="0" borderId="0" xfId="0" applyFont="1" applyBorder="1" applyAlignment="1" applyProtection="1">
      <alignment horizontal="center" vertical="center" textRotation="255" shrinkToFit="1"/>
    </xf>
    <xf numFmtId="0" fontId="34" fillId="0" borderId="0" xfId="0" applyFont="1" applyAlignment="1" applyProtection="1">
      <alignment horizontal="center" shrinkToFit="1"/>
    </xf>
    <xf numFmtId="0" fontId="31" fillId="0" borderId="0" xfId="1" applyFont="1" applyProtection="1"/>
    <xf numFmtId="0" fontId="15" fillId="0" borderId="0" xfId="0" applyFont="1" applyBorder="1">
      <alignment vertical="center"/>
    </xf>
    <xf numFmtId="0" fontId="4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43" fillId="0" borderId="0" xfId="0" applyFont="1" applyAlignment="1">
      <alignment vertical="center" shrinkToFit="1"/>
    </xf>
    <xf numFmtId="0" fontId="15" fillId="0" borderId="0" xfId="0" applyFont="1" applyAlignment="1">
      <alignment vertical="center" wrapText="1"/>
    </xf>
    <xf numFmtId="0" fontId="12" fillId="0" borderId="6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4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3" xfId="0" applyFill="1" applyBorder="1">
      <alignment vertical="center"/>
    </xf>
    <xf numFmtId="0" fontId="0" fillId="0" borderId="0" xfId="0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20" fillId="0" borderId="7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center"/>
    </xf>
    <xf numFmtId="0" fontId="37" fillId="0" borderId="0" xfId="1" applyFont="1" applyFill="1" applyBorder="1" applyAlignment="1" applyProtection="1">
      <alignment vertical="center"/>
      <protection hidden="1"/>
    </xf>
    <xf numFmtId="0" fontId="38" fillId="0" borderId="0" xfId="1" applyFill="1" applyBorder="1" applyAlignment="1"/>
    <xf numFmtId="0" fontId="38" fillId="0" borderId="0" xfId="1" applyFill="1"/>
    <xf numFmtId="0" fontId="16" fillId="0" borderId="3" xfId="0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horizontal="center" vertical="center"/>
      <protection hidden="1"/>
    </xf>
    <xf numFmtId="0" fontId="18" fillId="0" borderId="3" xfId="0" applyFont="1" applyFill="1" applyBorder="1" applyAlignment="1">
      <alignment horizontal="right" vertical="center"/>
    </xf>
    <xf numFmtId="0" fontId="38" fillId="0" borderId="1" xfId="1" applyFill="1" applyBorder="1"/>
    <xf numFmtId="0" fontId="38" fillId="0" borderId="2" xfId="1" applyFill="1" applyBorder="1"/>
    <xf numFmtId="0" fontId="38" fillId="0" borderId="0" xfId="1" applyFill="1" applyBorder="1"/>
    <xf numFmtId="0" fontId="38" fillId="0" borderId="3" xfId="1" applyFill="1" applyBorder="1"/>
    <xf numFmtId="0" fontId="0" fillId="0" borderId="6" xfId="0" applyFill="1" applyBorder="1" applyAlignment="1">
      <alignment horizontal="right" vertical="center"/>
    </xf>
    <xf numFmtId="0" fontId="12" fillId="0" borderId="7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8" xfId="0" applyFill="1" applyBorder="1" applyAlignment="1">
      <alignment horizontal="right" vertical="center"/>
    </xf>
    <xf numFmtId="0" fontId="0" fillId="0" borderId="6" xfId="0" applyFill="1" applyBorder="1" applyAlignment="1">
      <alignment vertical="center"/>
    </xf>
    <xf numFmtId="0" fontId="38" fillId="0" borderId="6" xfId="1" applyFill="1" applyBorder="1"/>
    <xf numFmtId="0" fontId="0" fillId="0" borderId="0" xfId="0" applyFill="1">
      <alignment vertical="center"/>
    </xf>
    <xf numFmtId="0" fontId="38" fillId="0" borderId="8" xfId="1" applyFill="1" applyBorder="1"/>
    <xf numFmtId="0" fontId="38" fillId="0" borderId="3" xfId="1" applyFill="1" applyBorder="1" applyAlignment="1">
      <alignment horizontal="right"/>
    </xf>
    <xf numFmtId="0" fontId="38" fillId="0" borderId="7" xfId="1" applyFill="1" applyBorder="1" applyAlignment="1">
      <alignment horizontal="right"/>
    </xf>
    <xf numFmtId="0" fontId="34" fillId="0" borderId="0" xfId="0" applyFont="1" applyFill="1" applyBorder="1" applyAlignment="1" applyProtection="1">
      <alignment horizontal="center" shrinkToFit="1"/>
    </xf>
    <xf numFmtId="0" fontId="38" fillId="0" borderId="5" xfId="1" applyBorder="1"/>
    <xf numFmtId="0" fontId="0" fillId="0" borderId="4" xfId="0" applyFill="1" applyBorder="1" applyAlignment="1">
      <alignment horizontal="right"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 wrapText="1"/>
    </xf>
    <xf numFmtId="0" fontId="47" fillId="0" borderId="0" xfId="1" applyFont="1"/>
    <xf numFmtId="177" fontId="26" fillId="0" borderId="0" xfId="0" applyNumberFormat="1" applyFont="1" applyBorder="1" applyAlignment="1" applyProtection="1">
      <alignment vertical="center"/>
    </xf>
    <xf numFmtId="177" fontId="50" fillId="0" borderId="0" xfId="0" applyNumberFormat="1" applyFont="1" applyAlignment="1">
      <alignment vertical="center"/>
    </xf>
    <xf numFmtId="0" fontId="34" fillId="0" borderId="0" xfId="0" applyFont="1" applyFill="1" applyAlignment="1" applyProtection="1">
      <alignment vertical="top" shrinkToFit="1"/>
    </xf>
    <xf numFmtId="0" fontId="34" fillId="0" borderId="0" xfId="0" applyFont="1" applyFill="1" applyBorder="1" applyAlignment="1" applyProtection="1">
      <alignment shrinkToFit="1"/>
    </xf>
    <xf numFmtId="0" fontId="34" fillId="0" borderId="0" xfId="0" applyFont="1" applyFill="1" applyAlignment="1" applyProtection="1">
      <alignment vertical="center" shrinkToFit="1"/>
    </xf>
    <xf numFmtId="0" fontId="34" fillId="0" borderId="0" xfId="0" applyFont="1" applyFill="1" applyBorder="1" applyAlignment="1" applyProtection="1">
      <alignment vertical="center" shrinkToFit="1"/>
    </xf>
    <xf numFmtId="0" fontId="34" fillId="0" borderId="0" xfId="0" applyFont="1" applyFill="1" applyBorder="1" applyAlignment="1" applyProtection="1">
      <alignment vertical="center" textRotation="255" shrinkToFit="1"/>
    </xf>
    <xf numFmtId="0" fontId="34" fillId="0" borderId="0" xfId="0" applyFont="1" applyFill="1" applyAlignment="1" applyProtection="1">
      <alignment shrinkToFit="1"/>
    </xf>
    <xf numFmtId="0" fontId="33" fillId="0" borderId="0" xfId="0" applyFont="1" applyFill="1" applyAlignment="1">
      <alignment shrinkToFit="1"/>
    </xf>
    <xf numFmtId="0" fontId="34" fillId="0" borderId="0" xfId="0" applyFont="1" applyFill="1" applyAlignment="1">
      <alignment vertical="center" shrinkToFit="1"/>
    </xf>
    <xf numFmtId="0" fontId="41" fillId="0" borderId="0" xfId="0" applyFont="1" applyFill="1" applyAlignment="1" applyProtection="1">
      <alignment vertical="center" wrapText="1" shrinkToFit="1"/>
    </xf>
    <xf numFmtId="0" fontId="41" fillId="0" borderId="0" xfId="0" applyFont="1" applyFill="1" applyAlignment="1" applyProtection="1">
      <alignment vertical="center" shrinkToFit="1"/>
    </xf>
    <xf numFmtId="0" fontId="24" fillId="0" borderId="0" xfId="1" applyFont="1" applyFill="1" applyAlignment="1" applyProtection="1"/>
    <xf numFmtId="0" fontId="22" fillId="0" borderId="0" xfId="1" applyFont="1" applyFill="1" applyProtection="1"/>
    <xf numFmtId="0" fontId="32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7" fontId="48" fillId="0" borderId="56" xfId="0" applyNumberFormat="1" applyFont="1" applyFill="1" applyBorder="1" applyAlignment="1" applyProtection="1">
      <alignment horizontal="center" vertical="center" textRotation="255" shrinkToFit="1"/>
    </xf>
    <xf numFmtId="177" fontId="48" fillId="0" borderId="63" xfId="0" applyNumberFormat="1" applyFont="1" applyFill="1" applyBorder="1" applyAlignment="1" applyProtection="1">
      <alignment horizontal="center" vertical="center" textRotation="255" shrinkToFit="1"/>
    </xf>
    <xf numFmtId="177" fontId="48" fillId="0" borderId="15" xfId="0" applyNumberFormat="1" applyFont="1" applyFill="1" applyBorder="1" applyAlignment="1" applyProtection="1">
      <alignment horizontal="center" vertical="center" textRotation="255" shrinkToFit="1"/>
    </xf>
    <xf numFmtId="177" fontId="46" fillId="0" borderId="15" xfId="0" applyNumberFormat="1" applyFont="1" applyFill="1" applyBorder="1" applyAlignment="1" applyProtection="1">
      <alignment horizontal="center" vertical="center" wrapText="1" shrinkToFit="1"/>
    </xf>
    <xf numFmtId="177" fontId="46" fillId="0" borderId="15" xfId="0" applyNumberFormat="1" applyFont="1" applyFill="1" applyBorder="1" applyAlignment="1" applyProtection="1">
      <alignment horizontal="center" vertical="center" shrinkToFit="1"/>
    </xf>
    <xf numFmtId="177" fontId="46" fillId="0" borderId="56" xfId="0" applyNumberFormat="1" applyFont="1" applyFill="1" applyBorder="1" applyAlignment="1" applyProtection="1">
      <alignment horizontal="center" vertical="center" shrinkToFit="1"/>
    </xf>
    <xf numFmtId="177" fontId="49" fillId="0" borderId="15" xfId="0" applyNumberFormat="1" applyFont="1" applyFill="1" applyBorder="1" applyAlignment="1">
      <alignment horizontal="center" vertical="center" shrinkToFit="1"/>
    </xf>
    <xf numFmtId="177" fontId="49" fillId="0" borderId="56" xfId="0" applyNumberFormat="1" applyFont="1" applyFill="1" applyBorder="1" applyAlignment="1">
      <alignment horizontal="center" vertical="center" shrinkToFit="1"/>
    </xf>
    <xf numFmtId="177" fontId="48" fillId="0" borderId="56" xfId="0" applyNumberFormat="1" applyFont="1" applyFill="1" applyBorder="1" applyAlignment="1" applyProtection="1">
      <alignment horizontal="center" vertical="center" shrinkToFit="1"/>
    </xf>
    <xf numFmtId="177" fontId="48" fillId="0" borderId="63" xfId="0" applyNumberFormat="1" applyFont="1" applyFill="1" applyBorder="1" applyAlignment="1" applyProtection="1">
      <alignment horizontal="center" vertical="center" shrinkToFit="1"/>
    </xf>
    <xf numFmtId="177" fontId="49" fillId="0" borderId="63" xfId="0" applyNumberFormat="1" applyFont="1" applyFill="1" applyBorder="1" applyAlignment="1">
      <alignment horizontal="center" vertical="center" shrinkToFit="1"/>
    </xf>
    <xf numFmtId="177" fontId="48" fillId="0" borderId="56" xfId="0" applyNumberFormat="1" applyFont="1" applyFill="1" applyBorder="1" applyAlignment="1">
      <alignment horizontal="center" vertical="center" shrinkToFit="1"/>
    </xf>
    <xf numFmtId="177" fontId="48" fillId="0" borderId="63" xfId="0" applyNumberFormat="1" applyFont="1" applyFill="1" applyBorder="1" applyAlignment="1">
      <alignment horizontal="center" vertical="center" shrinkToFit="1"/>
    </xf>
    <xf numFmtId="177" fontId="48" fillId="0" borderId="15" xfId="0" applyNumberFormat="1" applyFont="1" applyFill="1" applyBorder="1" applyAlignment="1">
      <alignment horizontal="center" vertical="center" shrinkToFit="1"/>
    </xf>
    <xf numFmtId="177" fontId="49" fillId="0" borderId="63" xfId="0" applyNumberFormat="1" applyFont="1" applyFill="1" applyBorder="1" applyAlignment="1" applyProtection="1">
      <alignment horizontal="center" vertical="center" shrinkToFit="1"/>
    </xf>
    <xf numFmtId="177" fontId="48" fillId="0" borderId="64" xfId="0" applyNumberFormat="1" applyFont="1" applyFill="1" applyBorder="1" applyAlignment="1" applyProtection="1">
      <alignment horizontal="center" vertical="center" shrinkToFit="1"/>
    </xf>
    <xf numFmtId="177" fontId="49" fillId="0" borderId="56" xfId="0" applyNumberFormat="1" applyFont="1" applyFill="1" applyBorder="1" applyAlignment="1" applyProtection="1">
      <alignment horizontal="center" vertical="center" shrinkToFit="1"/>
    </xf>
    <xf numFmtId="177" fontId="49" fillId="0" borderId="60" xfId="0" applyNumberFormat="1" applyFont="1" applyFill="1" applyBorder="1" applyAlignment="1" applyProtection="1">
      <alignment horizontal="center" vertical="center" shrinkToFit="1"/>
    </xf>
    <xf numFmtId="177" fontId="48" fillId="0" borderId="60" xfId="0" applyNumberFormat="1" applyFont="1" applyFill="1" applyBorder="1" applyAlignment="1" applyProtection="1">
      <alignment horizontal="center" vertical="center" shrinkToFit="1"/>
    </xf>
    <xf numFmtId="177" fontId="49" fillId="0" borderId="15" xfId="0" applyNumberFormat="1" applyFont="1" applyFill="1" applyBorder="1" applyAlignment="1" applyProtection="1">
      <alignment horizontal="center" vertical="center" shrinkToFit="1"/>
    </xf>
    <xf numFmtId="177" fontId="48" fillId="0" borderId="15" xfId="0" applyNumberFormat="1" applyFont="1" applyFill="1" applyBorder="1" applyAlignment="1" applyProtection="1">
      <alignment horizontal="center" vertical="center" shrinkToFit="1"/>
    </xf>
    <xf numFmtId="177" fontId="48" fillId="0" borderId="33" xfId="0" applyNumberFormat="1" applyFont="1" applyFill="1" applyBorder="1" applyAlignment="1" applyProtection="1">
      <alignment horizontal="center" vertical="center" shrinkToFit="1"/>
    </xf>
    <xf numFmtId="177" fontId="49" fillId="0" borderId="61" xfId="0" applyNumberFormat="1" applyFont="1" applyFill="1" applyBorder="1" applyAlignment="1" applyProtection="1">
      <alignment horizontal="center" vertical="center" shrinkToFit="1"/>
    </xf>
    <xf numFmtId="177" fontId="48" fillId="0" borderId="61" xfId="0" applyNumberFormat="1" applyFont="1" applyFill="1" applyBorder="1" applyAlignment="1" applyProtection="1">
      <alignment horizontal="center" vertical="center" shrinkToFit="1"/>
    </xf>
    <xf numFmtId="177" fontId="48" fillId="0" borderId="65" xfId="0" applyNumberFormat="1" applyFont="1" applyFill="1" applyBorder="1" applyAlignment="1" applyProtection="1">
      <alignment horizontal="center" vertical="center" shrinkToFit="1"/>
    </xf>
    <xf numFmtId="177" fontId="48" fillId="0" borderId="66" xfId="0" applyNumberFormat="1" applyFont="1" applyFill="1" applyBorder="1" applyAlignment="1" applyProtection="1">
      <alignment horizontal="center" vertical="center" shrinkToFit="1"/>
    </xf>
    <xf numFmtId="177" fontId="48" fillId="0" borderId="67" xfId="0" applyNumberFormat="1" applyFont="1" applyFill="1" applyBorder="1" applyAlignment="1" applyProtection="1">
      <alignment horizontal="center" vertical="center" shrinkToFit="1"/>
    </xf>
    <xf numFmtId="177" fontId="48" fillId="0" borderId="61" xfId="0" applyNumberFormat="1" applyFont="1" applyFill="1" applyBorder="1" applyAlignment="1" applyProtection="1">
      <alignment horizontal="center" vertical="center" textRotation="255" shrinkToFit="1"/>
    </xf>
    <xf numFmtId="177" fontId="48" fillId="0" borderId="34" xfId="0" applyNumberFormat="1" applyFont="1" applyFill="1" applyBorder="1" applyAlignment="1" applyProtection="1">
      <alignment horizontal="center" vertical="center" shrinkToFit="1"/>
    </xf>
    <xf numFmtId="177" fontId="48" fillId="0" borderId="48" xfId="0" applyNumberFormat="1" applyFont="1" applyFill="1" applyBorder="1" applyAlignment="1" applyProtection="1">
      <alignment horizontal="center" vertical="center" shrinkToFit="1"/>
    </xf>
    <xf numFmtId="177" fontId="49" fillId="0" borderId="61" xfId="0" applyNumberFormat="1" applyFont="1" applyFill="1" applyBorder="1" applyAlignment="1">
      <alignment horizontal="center" vertical="center" shrinkToFit="1"/>
    </xf>
    <xf numFmtId="177" fontId="48" fillId="0" borderId="32" xfId="0" applyNumberFormat="1" applyFont="1" applyFill="1" applyBorder="1" applyAlignment="1" applyProtection="1">
      <alignment horizontal="center" vertical="center" shrinkToFit="1"/>
    </xf>
    <xf numFmtId="177" fontId="48" fillId="0" borderId="38" xfId="0" applyNumberFormat="1" applyFont="1" applyFill="1" applyBorder="1" applyAlignment="1" applyProtection="1">
      <alignment horizontal="center" vertical="center" shrinkToFit="1"/>
    </xf>
    <xf numFmtId="177" fontId="26" fillId="0" borderId="9" xfId="0" applyNumberFormat="1" applyFont="1" applyBorder="1" applyAlignment="1" applyProtection="1">
      <alignment horizontal="center" vertical="center"/>
    </xf>
    <xf numFmtId="177" fontId="26" fillId="0" borderId="10" xfId="0" applyNumberFormat="1" applyFont="1" applyBorder="1" applyAlignment="1" applyProtection="1">
      <alignment horizontal="center" vertical="center"/>
    </xf>
    <xf numFmtId="177" fontId="26" fillId="0" borderId="11" xfId="0" applyNumberFormat="1" applyFont="1" applyBorder="1" applyAlignment="1" applyProtection="1">
      <alignment horizontal="center" vertical="center"/>
    </xf>
    <xf numFmtId="177" fontId="26" fillId="0" borderId="12" xfId="0" applyNumberFormat="1" applyFont="1" applyBorder="1" applyAlignment="1" applyProtection="1">
      <alignment horizontal="center" vertical="center"/>
    </xf>
    <xf numFmtId="177" fontId="26" fillId="0" borderId="13" xfId="0" applyNumberFormat="1" applyFont="1" applyBorder="1" applyAlignment="1" applyProtection="1">
      <alignment horizontal="center" vertical="center"/>
    </xf>
    <xf numFmtId="177" fontId="26" fillId="0" borderId="14" xfId="0" applyNumberFormat="1" applyFont="1" applyBorder="1" applyAlignment="1" applyProtection="1">
      <alignment horizontal="center" vertical="center"/>
    </xf>
    <xf numFmtId="0" fontId="40" fillId="0" borderId="58" xfId="0" applyFont="1" applyFill="1" applyBorder="1" applyAlignment="1" applyProtection="1">
      <alignment horizontal="center" vertical="center"/>
    </xf>
    <xf numFmtId="0" fontId="40" fillId="0" borderId="59" xfId="0" applyFont="1" applyFill="1" applyBorder="1" applyAlignment="1" applyProtection="1">
      <alignment horizontal="center" vertical="center"/>
    </xf>
    <xf numFmtId="0" fontId="40" fillId="0" borderId="57" xfId="0" applyFont="1" applyFill="1" applyBorder="1" applyAlignment="1" applyProtection="1">
      <alignment horizontal="center" vertical="center"/>
    </xf>
    <xf numFmtId="0" fontId="32" fillId="0" borderId="13" xfId="0" applyFont="1" applyBorder="1" applyAlignment="1">
      <alignment horizontal="center" vertical="center"/>
    </xf>
    <xf numFmtId="177" fontId="52" fillId="0" borderId="9" xfId="0" applyNumberFormat="1" applyFont="1" applyBorder="1" applyAlignment="1" applyProtection="1">
      <alignment horizontal="center" vertical="center"/>
    </xf>
    <xf numFmtId="177" fontId="52" fillId="0" borderId="10" xfId="0" applyNumberFormat="1" applyFont="1" applyBorder="1" applyAlignment="1" applyProtection="1">
      <alignment horizontal="center" vertical="center"/>
    </xf>
    <xf numFmtId="177" fontId="52" fillId="0" borderId="11" xfId="0" applyNumberFormat="1" applyFont="1" applyBorder="1" applyAlignment="1" applyProtection="1">
      <alignment horizontal="center" vertical="center"/>
    </xf>
    <xf numFmtId="177" fontId="52" fillId="0" borderId="12" xfId="0" applyNumberFormat="1" applyFont="1" applyBorder="1" applyAlignment="1" applyProtection="1">
      <alignment horizontal="center" vertical="center"/>
    </xf>
    <xf numFmtId="177" fontId="52" fillId="0" borderId="13" xfId="0" applyNumberFormat="1" applyFont="1" applyBorder="1" applyAlignment="1" applyProtection="1">
      <alignment horizontal="center" vertical="center"/>
    </xf>
    <xf numFmtId="177" fontId="52" fillId="0" borderId="14" xfId="0" applyNumberFormat="1" applyFont="1" applyBorder="1" applyAlignment="1" applyProtection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12" xfId="0" applyFont="1" applyBorder="1" applyAlignment="1">
      <alignment horizontal="center" vertical="center"/>
    </xf>
    <xf numFmtId="0" fontId="51" fillId="0" borderId="13" xfId="0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3" fillId="0" borderId="9" xfId="0" applyFont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0" fontId="54" fillId="0" borderId="18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54" fillId="0" borderId="19" xfId="0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0" fontId="54" fillId="0" borderId="13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 shrinkToFit="1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shrinkToFit="1"/>
    </xf>
    <xf numFmtId="177" fontId="48" fillId="0" borderId="62" xfId="0" applyNumberFormat="1" applyFont="1" applyFill="1" applyBorder="1" applyAlignment="1" applyProtection="1">
      <alignment horizontal="center" vertical="center" shrinkToFit="1"/>
    </xf>
    <xf numFmtId="177" fontId="46" fillId="0" borderId="56" xfId="0" applyNumberFormat="1" applyFont="1" applyFill="1" applyBorder="1" applyAlignment="1" applyProtection="1">
      <alignment horizontal="center" vertical="center" wrapText="1" shrinkToFit="1"/>
    </xf>
    <xf numFmtId="177" fontId="46" fillId="0" borderId="61" xfId="0" applyNumberFormat="1" applyFont="1" applyFill="1" applyBorder="1" applyAlignment="1" applyProtection="1">
      <alignment horizontal="center" vertical="center" shrinkToFit="1"/>
    </xf>
    <xf numFmtId="177" fontId="48" fillId="0" borderId="61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34" fillId="0" borderId="0" xfId="0" applyFont="1" applyFill="1" applyBorder="1" applyAlignment="1" applyProtection="1">
      <alignment horizontal="center" vertical="center" textRotation="255" shrinkToFit="1"/>
    </xf>
    <xf numFmtId="0" fontId="34" fillId="0" borderId="0" xfId="0" applyFont="1" applyFill="1" applyAlignment="1" applyProtection="1">
      <alignment horizontal="left" shrinkToFit="1"/>
    </xf>
    <xf numFmtId="0" fontId="41" fillId="0" borderId="0" xfId="0" applyFont="1" applyFill="1" applyAlignment="1" applyProtection="1">
      <alignment horizontal="center" vertical="center" wrapText="1" shrinkToFit="1"/>
    </xf>
    <xf numFmtId="0" fontId="41" fillId="0" borderId="0" xfId="0" applyFont="1" applyFill="1" applyAlignment="1" applyProtection="1">
      <alignment horizontal="center" vertical="center" shrinkToFi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34" fillId="0" borderId="0" xfId="0" applyFont="1" applyFill="1" applyAlignment="1" applyProtection="1">
      <alignment horizontal="center" vertical="center" shrinkToFit="1"/>
    </xf>
    <xf numFmtId="0" fontId="34" fillId="0" borderId="0" xfId="0" applyFont="1" applyFill="1" applyBorder="1" applyAlignment="1" applyProtection="1">
      <alignment horizontal="center" vertical="center" shrinkToFit="1"/>
    </xf>
    <xf numFmtId="0" fontId="34" fillId="0" borderId="0" xfId="0" applyFont="1" applyFill="1" applyAlignment="1">
      <alignment horizontal="center" vertical="center" shrinkToFit="1"/>
    </xf>
    <xf numFmtId="0" fontId="34" fillId="0" borderId="0" xfId="0" applyFont="1" applyFill="1" applyAlignment="1" applyProtection="1">
      <alignment horizontal="center" shrinkToFit="1"/>
    </xf>
    <xf numFmtId="0" fontId="37" fillId="0" borderId="22" xfId="1" applyFont="1" applyBorder="1" applyAlignment="1" applyProtection="1">
      <alignment horizontal="right" vertical="center" indent="1"/>
      <protection hidden="1"/>
    </xf>
    <xf numFmtId="0" fontId="37" fillId="0" borderId="49" xfId="1" applyFont="1" applyBorder="1" applyAlignment="1" applyProtection="1">
      <alignment horizontal="right" vertical="center" indent="1"/>
      <protection hidden="1"/>
    </xf>
    <xf numFmtId="0" fontId="37" fillId="0" borderId="22" xfId="1" applyFont="1" applyBorder="1" applyAlignment="1" applyProtection="1">
      <alignment horizontal="center" vertical="center"/>
      <protection hidden="1"/>
    </xf>
    <xf numFmtId="0" fontId="38" fillId="0" borderId="22" xfId="1" applyBorder="1" applyAlignment="1">
      <alignment horizontal="center"/>
    </xf>
    <xf numFmtId="0" fontId="37" fillId="0" borderId="49" xfId="1" applyFont="1" applyBorder="1" applyAlignment="1" applyProtection="1">
      <alignment horizontal="center" vertical="center"/>
      <protection hidden="1"/>
    </xf>
    <xf numFmtId="0" fontId="38" fillId="0" borderId="49" xfId="1" applyBorder="1" applyAlignment="1">
      <alignment horizontal="center"/>
    </xf>
    <xf numFmtId="0" fontId="37" fillId="0" borderId="0" xfId="1" applyFont="1" applyBorder="1" applyAlignment="1" applyProtection="1">
      <alignment horizontal="center" vertical="center"/>
      <protection hidden="1"/>
    </xf>
    <xf numFmtId="0" fontId="38" fillId="0" borderId="0" xfId="1" applyBorder="1" applyAlignment="1">
      <alignment horizontal="center"/>
    </xf>
    <xf numFmtId="0" fontId="33" fillId="0" borderId="0" xfId="0" applyFont="1" applyFill="1" applyAlignment="1">
      <alignment horizontal="center" shrinkToFit="1"/>
    </xf>
    <xf numFmtId="0" fontId="37" fillId="0" borderId="0" xfId="1" applyFont="1" applyBorder="1" applyAlignment="1" applyProtection="1">
      <alignment horizontal="right" vertical="center" indent="1"/>
      <protection hidden="1"/>
    </xf>
    <xf numFmtId="177" fontId="37" fillId="0" borderId="34" xfId="1" applyNumberFormat="1" applyFont="1" applyBorder="1" applyAlignment="1" applyProtection="1">
      <alignment horizontal="center" vertical="center"/>
    </xf>
    <xf numFmtId="0" fontId="38" fillId="0" borderId="35" xfId="1" applyBorder="1" applyAlignment="1" applyProtection="1">
      <alignment horizontal="center"/>
    </xf>
    <xf numFmtId="0" fontId="38" fillId="0" borderId="36" xfId="1" applyBorder="1" applyAlignment="1" applyProtection="1">
      <alignment horizontal="center"/>
    </xf>
    <xf numFmtId="0" fontId="38" fillId="0" borderId="37" xfId="1" applyBorder="1" applyAlignment="1" applyProtection="1">
      <alignment horizontal="center"/>
    </xf>
    <xf numFmtId="0" fontId="38" fillId="0" borderId="40" xfId="1" applyBorder="1" applyAlignment="1" applyProtection="1">
      <alignment horizontal="center"/>
    </xf>
    <xf numFmtId="0" fontId="38" fillId="0" borderId="41" xfId="1" applyBorder="1" applyAlignment="1" applyProtection="1">
      <alignment horizontal="center"/>
    </xf>
    <xf numFmtId="0" fontId="38" fillId="0" borderId="42" xfId="1" applyBorder="1" applyAlignment="1" applyProtection="1">
      <alignment horizontal="center"/>
    </xf>
    <xf numFmtId="0" fontId="38" fillId="0" borderId="43" xfId="1" applyBorder="1" applyAlignment="1" applyProtection="1">
      <alignment horizontal="center"/>
    </xf>
    <xf numFmtId="0" fontId="38" fillId="0" borderId="44" xfId="1" applyBorder="1" applyAlignment="1" applyProtection="1">
      <alignment horizontal="center"/>
    </xf>
    <xf numFmtId="0" fontId="38" fillId="0" borderId="45" xfId="1" applyBorder="1" applyAlignment="1" applyProtection="1">
      <alignment horizontal="center"/>
    </xf>
    <xf numFmtId="177" fontId="37" fillId="0" borderId="48" xfId="1" applyNumberFormat="1" applyFont="1" applyBorder="1" applyAlignment="1" applyProtection="1">
      <alignment horizontal="center" vertical="center"/>
    </xf>
    <xf numFmtId="0" fontId="38" fillId="0" borderId="51" xfId="1" applyBorder="1" applyAlignment="1" applyProtection="1">
      <alignment horizontal="center"/>
    </xf>
    <xf numFmtId="0" fontId="38" fillId="0" borderId="52" xfId="1" applyBorder="1" applyAlignment="1" applyProtection="1">
      <alignment horizontal="center"/>
    </xf>
    <xf numFmtId="0" fontId="38" fillId="0" borderId="36" xfId="1" applyBorder="1"/>
    <xf numFmtId="0" fontId="38" fillId="0" borderId="37" xfId="1" applyBorder="1"/>
    <xf numFmtId="0" fontId="38" fillId="0" borderId="40" xfId="1" applyBorder="1"/>
    <xf numFmtId="0" fontId="38" fillId="0" borderId="41" xfId="1" applyBorder="1"/>
    <xf numFmtId="0" fontId="38" fillId="0" borderId="42" xfId="1" applyBorder="1"/>
    <xf numFmtId="0" fontId="38" fillId="0" borderId="43" xfId="1" applyBorder="1"/>
    <xf numFmtId="0" fontId="38" fillId="0" borderId="44" xfId="1" applyBorder="1"/>
    <xf numFmtId="0" fontId="38" fillId="0" borderId="45" xfId="1" applyBorder="1"/>
    <xf numFmtId="0" fontId="23" fillId="0" borderId="0" xfId="1" applyFont="1" applyFill="1" applyAlignment="1" applyProtection="1">
      <alignment horizontal="center" vertical="center" shrinkToFit="1"/>
    </xf>
    <xf numFmtId="0" fontId="38" fillId="0" borderId="20" xfId="1" applyBorder="1" applyAlignment="1" applyProtection="1">
      <alignment horizontal="center"/>
    </xf>
    <xf numFmtId="0" fontId="38" fillId="0" borderId="27" xfId="1" applyBorder="1" applyAlignment="1" applyProtection="1">
      <alignment horizontal="center"/>
    </xf>
    <xf numFmtId="0" fontId="38" fillId="0" borderId="31" xfId="1" applyBorder="1" applyAlignment="1" applyProtection="1">
      <alignment horizontal="center"/>
    </xf>
    <xf numFmtId="177" fontId="37" fillId="0" borderId="21" xfId="1" applyNumberFormat="1" applyFont="1" applyBorder="1" applyAlignment="1" applyProtection="1">
      <alignment horizontal="center" vertical="center"/>
      <protection hidden="1"/>
    </xf>
    <xf numFmtId="177" fontId="37" fillId="0" borderId="22" xfId="1" applyNumberFormat="1" applyFont="1" applyBorder="1" applyAlignment="1" applyProtection="1">
      <alignment horizontal="center" vertical="center"/>
      <protection hidden="1"/>
    </xf>
    <xf numFmtId="177" fontId="37" fillId="0" borderId="23" xfId="1" applyNumberFormat="1" applyFont="1" applyBorder="1" applyAlignment="1" applyProtection="1">
      <alignment horizontal="center" vertical="center"/>
      <protection hidden="1"/>
    </xf>
    <xf numFmtId="177" fontId="37" fillId="0" borderId="5" xfId="1" applyNumberFormat="1" applyFont="1" applyBorder="1" applyAlignment="1" applyProtection="1">
      <alignment horizontal="center" vertical="center"/>
      <protection hidden="1"/>
    </xf>
    <xf numFmtId="177" fontId="37" fillId="0" borderId="0" xfId="1" applyNumberFormat="1" applyFont="1" applyBorder="1" applyAlignment="1" applyProtection="1">
      <alignment horizontal="center" vertical="center"/>
      <protection hidden="1"/>
    </xf>
    <xf numFmtId="177" fontId="37" fillId="0" borderId="3" xfId="1" applyNumberFormat="1" applyFont="1" applyBorder="1" applyAlignment="1" applyProtection="1">
      <alignment horizontal="center" vertical="center"/>
      <protection hidden="1"/>
    </xf>
    <xf numFmtId="177" fontId="37" fillId="0" borderId="8" xfId="1" applyNumberFormat="1" applyFont="1" applyBorder="1" applyAlignment="1" applyProtection="1">
      <alignment horizontal="center" vertical="center"/>
      <protection hidden="1"/>
    </xf>
    <xf numFmtId="177" fontId="37" fillId="0" borderId="6" xfId="1" applyNumberFormat="1" applyFont="1" applyBorder="1" applyAlignment="1" applyProtection="1">
      <alignment horizontal="center" vertical="center"/>
      <protection hidden="1"/>
    </xf>
    <xf numFmtId="177" fontId="37" fillId="0" borderId="7" xfId="1" applyNumberFormat="1" applyFont="1" applyBorder="1" applyAlignment="1" applyProtection="1">
      <alignment horizontal="center" vertical="center"/>
      <protection hidden="1"/>
    </xf>
    <xf numFmtId="0" fontId="38" fillId="0" borderId="24" xfId="1" applyBorder="1" applyAlignment="1" applyProtection="1">
      <alignment horizontal="center" vertical="center" textRotation="255"/>
    </xf>
    <xf numFmtId="0" fontId="38" fillId="0" borderId="28" xfId="1" applyBorder="1" applyAlignment="1" applyProtection="1">
      <alignment horizontal="center" vertical="center" textRotation="255"/>
    </xf>
    <xf numFmtId="0" fontId="38" fillId="0" borderId="32" xfId="1" applyBorder="1" applyAlignment="1" applyProtection="1">
      <alignment horizontal="center" vertical="center" textRotation="255"/>
    </xf>
    <xf numFmtId="0" fontId="38" fillId="0" borderId="25" xfId="1" applyBorder="1" applyAlignment="1" applyProtection="1">
      <alignment horizontal="center" vertical="center" textRotation="255"/>
    </xf>
    <xf numFmtId="0" fontId="38" fillId="0" borderId="29" xfId="1" applyBorder="1" applyAlignment="1" applyProtection="1">
      <alignment horizontal="center" vertical="center" textRotation="255"/>
    </xf>
    <xf numFmtId="0" fontId="38" fillId="0" borderId="15" xfId="1" applyBorder="1" applyAlignment="1" applyProtection="1">
      <alignment horizontal="center" vertical="center" textRotation="255"/>
    </xf>
    <xf numFmtId="0" fontId="38" fillId="0" borderId="0" xfId="1" applyAlignment="1">
      <alignment horizontal="center"/>
    </xf>
    <xf numFmtId="0" fontId="0" fillId="0" borderId="0" xfId="0" applyAlignment="1">
      <alignment horizontal="center" vertical="center"/>
    </xf>
    <xf numFmtId="0" fontId="32" fillId="0" borderId="0" xfId="1" applyFont="1" applyAlignment="1">
      <alignment horizontal="left" vertical="center" shrinkToFit="1"/>
    </xf>
    <xf numFmtId="0" fontId="38" fillId="0" borderId="25" xfId="1" applyBorder="1" applyAlignment="1" applyProtection="1">
      <alignment horizontal="center" vertical="center"/>
    </xf>
    <xf numFmtId="0" fontId="38" fillId="0" borderId="29" xfId="1" applyBorder="1" applyAlignment="1" applyProtection="1">
      <alignment horizontal="center" vertical="center"/>
    </xf>
    <xf numFmtId="0" fontId="38" fillId="0" borderId="15" xfId="1" applyBorder="1" applyAlignment="1" applyProtection="1">
      <alignment horizontal="center" vertical="center"/>
    </xf>
    <xf numFmtId="0" fontId="38" fillId="0" borderId="26" xfId="1" applyBorder="1" applyAlignment="1" applyProtection="1">
      <alignment horizontal="center" vertical="center" textRotation="255"/>
    </xf>
    <xf numFmtId="0" fontId="38" fillId="0" borderId="30" xfId="1" applyBorder="1" applyAlignment="1" applyProtection="1">
      <alignment horizontal="center" vertical="center" textRotation="255"/>
    </xf>
    <xf numFmtId="0" fontId="38" fillId="0" borderId="33" xfId="1" applyBorder="1" applyAlignment="1" applyProtection="1">
      <alignment horizontal="center" vertical="center" textRotation="255"/>
    </xf>
    <xf numFmtId="0" fontId="34" fillId="0" borderId="0" xfId="0" applyFont="1" applyFill="1" applyAlignment="1" applyProtection="1">
      <alignment horizontal="center" vertical="top" shrinkToFit="1"/>
    </xf>
    <xf numFmtId="0" fontId="34" fillId="0" borderId="0" xfId="0" applyFont="1" applyFill="1" applyBorder="1" applyAlignment="1" applyProtection="1">
      <alignment horizontal="center" shrinkToFit="1"/>
    </xf>
    <xf numFmtId="0" fontId="27" fillId="0" borderId="0" xfId="0" applyFont="1" applyAlignment="1" applyProtection="1">
      <alignment horizontal="center" vertical="center"/>
    </xf>
    <xf numFmtId="177" fontId="52" fillId="0" borderId="0" xfId="0" applyNumberFormat="1" applyFont="1" applyBorder="1" applyAlignment="1" applyProtection="1">
      <alignment horizontal="center" vertical="center"/>
    </xf>
    <xf numFmtId="177" fontId="26" fillId="0" borderId="0" xfId="0" applyNumberFormat="1" applyFont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12</xdr:col>
      <xdr:colOff>0</xdr:colOff>
      <xdr:row>9</xdr:row>
      <xdr:rowOff>0</xdr:rowOff>
    </xdr:to>
    <xdr:sp macro="" textlink="">
      <xdr:nvSpPr>
        <xdr:cNvPr id="3" name="AutoShape 115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438275" y="3343275"/>
          <a:ext cx="714375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14</xdr:col>
      <xdr:colOff>0</xdr:colOff>
      <xdr:row>14</xdr:row>
      <xdr:rowOff>19050</xdr:rowOff>
    </xdr:to>
    <xdr:sp macro="" textlink="">
      <xdr:nvSpPr>
        <xdr:cNvPr id="6" name="AutoShape 11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2390775" y="4352925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16</xdr:row>
      <xdr:rowOff>0</xdr:rowOff>
    </xdr:from>
    <xdr:to>
      <xdr:col>12</xdr:col>
      <xdr:colOff>0</xdr:colOff>
      <xdr:row>19</xdr:row>
      <xdr:rowOff>19050</xdr:rowOff>
    </xdr:to>
    <xdr:sp macro="" textlink="">
      <xdr:nvSpPr>
        <xdr:cNvPr id="8" name="AutoShape 11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1914525" y="5410200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33</xdr:col>
      <xdr:colOff>0</xdr:colOff>
      <xdr:row>9</xdr:row>
      <xdr:rowOff>19050</xdr:rowOff>
    </xdr:to>
    <xdr:sp macro="" textlink="">
      <xdr:nvSpPr>
        <xdr:cNvPr id="22" name="AutoShape 115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6677025" y="4352925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11</xdr:row>
      <xdr:rowOff>0</xdr:rowOff>
    </xdr:from>
    <xdr:to>
      <xdr:col>35</xdr:col>
      <xdr:colOff>0</xdr:colOff>
      <xdr:row>14</xdr:row>
      <xdr:rowOff>19050</xdr:rowOff>
    </xdr:to>
    <xdr:sp macro="" textlink="">
      <xdr:nvSpPr>
        <xdr:cNvPr id="23" name="AutoShape 115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7153275" y="5410200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33</xdr:col>
      <xdr:colOff>0</xdr:colOff>
      <xdr:row>19</xdr:row>
      <xdr:rowOff>19050</xdr:rowOff>
    </xdr:to>
    <xdr:sp macro="" textlink="">
      <xdr:nvSpPr>
        <xdr:cNvPr id="24" name="AutoShape 115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6677025" y="6467475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25</xdr:row>
      <xdr:rowOff>0</xdr:rowOff>
    </xdr:from>
    <xdr:to>
      <xdr:col>35</xdr:col>
      <xdr:colOff>0</xdr:colOff>
      <xdr:row>28</xdr:row>
      <xdr:rowOff>19050</xdr:rowOff>
    </xdr:to>
    <xdr:sp macro="" textlink="">
      <xdr:nvSpPr>
        <xdr:cNvPr id="29" name="AutoShape 115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2182091" y="1835727"/>
          <a:ext cx="727364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30</xdr:row>
      <xdr:rowOff>0</xdr:rowOff>
    </xdr:from>
    <xdr:to>
      <xdr:col>33</xdr:col>
      <xdr:colOff>0</xdr:colOff>
      <xdr:row>33</xdr:row>
      <xdr:rowOff>19050</xdr:rowOff>
    </xdr:to>
    <xdr:sp macro="" textlink="">
      <xdr:nvSpPr>
        <xdr:cNvPr id="30" name="AutoShape 115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1697182" y="3048000"/>
          <a:ext cx="727363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25</xdr:row>
      <xdr:rowOff>0</xdr:rowOff>
    </xdr:from>
    <xdr:to>
      <xdr:col>12</xdr:col>
      <xdr:colOff>0</xdr:colOff>
      <xdr:row>28</xdr:row>
      <xdr:rowOff>19050</xdr:rowOff>
    </xdr:to>
    <xdr:sp macro="" textlink="">
      <xdr:nvSpPr>
        <xdr:cNvPr id="14" name="AutoShape 115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8028214" y="6096000"/>
          <a:ext cx="734786" cy="75383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10</xdr:col>
      <xdr:colOff>0</xdr:colOff>
      <xdr:row>33</xdr:row>
      <xdr:rowOff>19050</xdr:rowOff>
    </xdr:to>
    <xdr:sp macro="" textlink="">
      <xdr:nvSpPr>
        <xdr:cNvPr id="15" name="AutoShape 115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7538357" y="7320643"/>
          <a:ext cx="734786" cy="75383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163285</xdr:colOff>
      <xdr:row>2</xdr:row>
      <xdr:rowOff>95250</xdr:rowOff>
    </xdr:from>
    <xdr:to>
      <xdr:col>42</xdr:col>
      <xdr:colOff>163284</xdr:colOff>
      <xdr:row>7</xdr:row>
      <xdr:rowOff>57309</xdr:rowOff>
    </xdr:to>
    <xdr:sp macro="" textlink="">
      <xdr:nvSpPr>
        <xdr:cNvPr id="13" name="角丸四角形 12"/>
        <xdr:cNvSpPr/>
      </xdr:nvSpPr>
      <xdr:spPr>
        <a:xfrm>
          <a:off x="9171214" y="911679"/>
          <a:ext cx="1469570" cy="1295559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朝のＷ</a:t>
          </a:r>
          <a:r>
            <a:rPr kumimoji="1" lang="en-US" altLang="ja-JP" sz="1200" b="1">
              <a:solidFill>
                <a:srgbClr val="FF0000"/>
              </a:solidFill>
            </a:rPr>
            <a:t>-up</a:t>
          </a: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コート割り振り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　Ｃ：①、⑧、④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　Ｂ：②、⑦、③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　Ｄ：⑤、⑥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7</xdr:row>
      <xdr:rowOff>0</xdr:rowOff>
    </xdr:from>
    <xdr:to>
      <xdr:col>2</xdr:col>
      <xdr:colOff>85725</xdr:colOff>
      <xdr:row>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1390650" y="12001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3" name="Line 32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4" name="Line 33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5" name="Line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6" name="Line 35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7" name="Line 36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8" name="Line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9" name="Line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0" name="Line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1" name="Line 40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2" name="Line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3" name="Line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4" name="Line 43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5" name="Line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6" name="Line 45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7" name="Line 46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8" name="Line 47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9" name="Line 48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0" name="Line 49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1" name="Line 50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2" name="Line 51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3" name="Line 52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4" name="Line 53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5" name="Line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6" name="Line 55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7" name="Line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8" name="Line 57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9" name="Line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0" name="Line 59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1" name="Line 60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2" name="Line 61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3" name="Line 62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4" name="Line 63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5" name="Line 64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6" name="Line 65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7" name="Line 66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8" name="Line 67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9" name="Line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0" name="Line 69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1" name="Line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2" name="Line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3" name="Line 72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4" name="Line 73">
          <a:extLst>
            <a:ext uri="{FF2B5EF4-FFF2-40B4-BE49-F238E27FC236}">
              <a16:creationId xmlns:a16="http://schemas.microsoft.com/office/drawing/2014/main" xmlns="" id="{00000000-0008-0000-0100-00004A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5" name="Line 74">
          <a:extLst>
            <a:ext uri="{FF2B5EF4-FFF2-40B4-BE49-F238E27FC236}">
              <a16:creationId xmlns:a16="http://schemas.microsoft.com/office/drawing/2014/main" xmlns="" id="{00000000-0008-0000-0100-00004B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6" name="Line 75">
          <a:extLst>
            <a:ext uri="{FF2B5EF4-FFF2-40B4-BE49-F238E27FC236}">
              <a16:creationId xmlns:a16="http://schemas.microsoft.com/office/drawing/2014/main" xmlns="" id="{00000000-0008-0000-0100-00004C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7" name="Line 76">
          <a:extLst>
            <a:ext uri="{FF2B5EF4-FFF2-40B4-BE49-F238E27FC236}">
              <a16:creationId xmlns:a16="http://schemas.microsoft.com/office/drawing/2014/main" xmlns="" id="{00000000-0008-0000-0100-00004D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8" name="Line 77"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9" name="Line 78">
          <a:extLst>
            <a:ext uri="{FF2B5EF4-FFF2-40B4-BE49-F238E27FC236}">
              <a16:creationId xmlns:a16="http://schemas.microsoft.com/office/drawing/2014/main" xmlns="" id="{00000000-0008-0000-0100-00004F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0" name="Line 79">
          <a:extLst>
            <a:ext uri="{FF2B5EF4-FFF2-40B4-BE49-F238E27FC236}">
              <a16:creationId xmlns:a16="http://schemas.microsoft.com/office/drawing/2014/main" xmlns="" id="{00000000-0008-0000-0100-000050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1" name="Line 80">
          <a:extLst>
            <a:ext uri="{FF2B5EF4-FFF2-40B4-BE49-F238E27FC236}">
              <a16:creationId xmlns:a16="http://schemas.microsoft.com/office/drawing/2014/main" xmlns="" id="{00000000-0008-0000-0100-000051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2" name="Line 81"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3" name="Line 82">
          <a:extLst>
            <a:ext uri="{FF2B5EF4-FFF2-40B4-BE49-F238E27FC236}">
              <a16:creationId xmlns:a16="http://schemas.microsoft.com/office/drawing/2014/main" xmlns="" id="{00000000-0008-0000-0100-000053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4" name="Line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5" name="Line 84">
          <a:extLst>
            <a:ext uri="{FF2B5EF4-FFF2-40B4-BE49-F238E27FC236}">
              <a16:creationId xmlns:a16="http://schemas.microsoft.com/office/drawing/2014/main" xmlns="" id="{00000000-0008-0000-0100-000055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6" name="Line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7" name="Line 86">
          <a:extLst>
            <a:ext uri="{FF2B5EF4-FFF2-40B4-BE49-F238E27FC236}">
              <a16:creationId xmlns:a16="http://schemas.microsoft.com/office/drawing/2014/main" xmlns="" id="{00000000-0008-0000-0100-000057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8" name="Line 87"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9" name="Line 88">
          <a:extLst>
            <a:ext uri="{FF2B5EF4-FFF2-40B4-BE49-F238E27FC236}">
              <a16:creationId xmlns:a16="http://schemas.microsoft.com/office/drawing/2014/main" xmlns="" id="{00000000-0008-0000-0100-000059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0" name="Line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1" name="Line 9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2" name="Line 91">
          <a:extLst>
            <a:ext uri="{FF2B5EF4-FFF2-40B4-BE49-F238E27FC236}">
              <a16:creationId xmlns:a16="http://schemas.microsoft.com/office/drawing/2014/main" xmlns="" id="{00000000-0008-0000-0100-00005C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3" name="Line 92"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4" name="Line 93">
          <a:extLst>
            <a:ext uri="{FF2B5EF4-FFF2-40B4-BE49-F238E27FC236}">
              <a16:creationId xmlns:a16="http://schemas.microsoft.com/office/drawing/2014/main" xmlns="" id="{00000000-0008-0000-0100-00005E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5" name="Line 94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6" name="Line 95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7" name="Line 96">
          <a:extLst>
            <a:ext uri="{FF2B5EF4-FFF2-40B4-BE49-F238E27FC236}">
              <a16:creationId xmlns:a16="http://schemas.microsoft.com/office/drawing/2014/main" xmlns="" id="{00000000-0008-0000-0100-000061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8" name="Line 97">
          <a:extLst>
            <a:ext uri="{FF2B5EF4-FFF2-40B4-BE49-F238E27FC236}">
              <a16:creationId xmlns:a16="http://schemas.microsoft.com/office/drawing/2014/main" xmlns="" id="{00000000-0008-0000-0100-000062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9" name="Line 98">
          <a:extLst>
            <a:ext uri="{FF2B5EF4-FFF2-40B4-BE49-F238E27FC236}">
              <a16:creationId xmlns:a16="http://schemas.microsoft.com/office/drawing/2014/main" xmlns="" id="{00000000-0008-0000-0100-000063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0" name="Line 99">
          <a:extLst>
            <a:ext uri="{FF2B5EF4-FFF2-40B4-BE49-F238E27FC236}">
              <a16:creationId xmlns:a16="http://schemas.microsoft.com/office/drawing/2014/main" xmlns="" id="{00000000-0008-0000-0100-000064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1" name="Line 100">
          <a:extLst>
            <a:ext uri="{FF2B5EF4-FFF2-40B4-BE49-F238E27FC236}">
              <a16:creationId xmlns:a16="http://schemas.microsoft.com/office/drawing/2014/main" xmlns="" id="{00000000-0008-0000-0100-000065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2" name="Line 101">
          <a:extLst>
            <a:ext uri="{FF2B5EF4-FFF2-40B4-BE49-F238E27FC236}">
              <a16:creationId xmlns:a16="http://schemas.microsoft.com/office/drawing/2014/main" xmlns="" id="{00000000-0008-0000-0100-000066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3" name="Line 102">
          <a:extLst>
            <a:ext uri="{FF2B5EF4-FFF2-40B4-BE49-F238E27FC236}">
              <a16:creationId xmlns:a16="http://schemas.microsoft.com/office/drawing/2014/main" xmlns="" id="{00000000-0008-0000-0100-000067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4" name="Line 103">
          <a:extLst>
            <a:ext uri="{FF2B5EF4-FFF2-40B4-BE49-F238E27FC236}">
              <a16:creationId xmlns:a16="http://schemas.microsoft.com/office/drawing/2014/main" xmlns="" id="{00000000-0008-0000-0100-000068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5" name="Line 104">
          <a:extLst>
            <a:ext uri="{FF2B5EF4-FFF2-40B4-BE49-F238E27FC236}">
              <a16:creationId xmlns:a16="http://schemas.microsoft.com/office/drawing/2014/main" xmlns="" id="{00000000-0008-0000-0100-000069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6" name="Line 105">
          <a:extLst>
            <a:ext uri="{FF2B5EF4-FFF2-40B4-BE49-F238E27FC236}">
              <a16:creationId xmlns:a16="http://schemas.microsoft.com/office/drawing/2014/main" xmlns="" id="{00000000-0008-0000-0100-00006A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7" name="Line 106">
          <a:extLst>
            <a:ext uri="{FF2B5EF4-FFF2-40B4-BE49-F238E27FC236}">
              <a16:creationId xmlns:a16="http://schemas.microsoft.com/office/drawing/2014/main" xmlns="" id="{00000000-0008-0000-0100-00006B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8" name="Line 107">
          <a:extLst>
            <a:ext uri="{FF2B5EF4-FFF2-40B4-BE49-F238E27FC236}">
              <a16:creationId xmlns:a16="http://schemas.microsoft.com/office/drawing/2014/main" xmlns="" id="{00000000-0008-0000-0100-00006C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9" name="Line 108">
          <a:extLst>
            <a:ext uri="{FF2B5EF4-FFF2-40B4-BE49-F238E27FC236}">
              <a16:creationId xmlns:a16="http://schemas.microsoft.com/office/drawing/2014/main" xmlns="" id="{00000000-0008-0000-0100-00006D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0" name="Line 109">
          <a:extLst>
            <a:ext uri="{FF2B5EF4-FFF2-40B4-BE49-F238E27FC236}">
              <a16:creationId xmlns:a16="http://schemas.microsoft.com/office/drawing/2014/main" xmlns="" id="{00000000-0008-0000-0100-00006E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1" name="Line 110">
          <a:extLst>
            <a:ext uri="{FF2B5EF4-FFF2-40B4-BE49-F238E27FC236}">
              <a16:creationId xmlns:a16="http://schemas.microsoft.com/office/drawing/2014/main" xmlns="" id="{00000000-0008-0000-0100-00006F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2" name="Line 111">
          <a:extLst>
            <a:ext uri="{FF2B5EF4-FFF2-40B4-BE49-F238E27FC236}">
              <a16:creationId xmlns:a16="http://schemas.microsoft.com/office/drawing/2014/main" xmlns="" id="{00000000-0008-0000-0100-000070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3" name="Line 112">
          <a:extLst>
            <a:ext uri="{FF2B5EF4-FFF2-40B4-BE49-F238E27FC236}">
              <a16:creationId xmlns:a16="http://schemas.microsoft.com/office/drawing/2014/main" xmlns="" id="{00000000-0008-0000-0100-000071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4" name="Line 113">
          <a:extLst>
            <a:ext uri="{FF2B5EF4-FFF2-40B4-BE49-F238E27FC236}">
              <a16:creationId xmlns:a16="http://schemas.microsoft.com/office/drawing/2014/main" xmlns="" id="{00000000-0008-0000-0100-000072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5" name="Line 114">
          <a:extLst>
            <a:ext uri="{FF2B5EF4-FFF2-40B4-BE49-F238E27FC236}">
              <a16:creationId xmlns:a16="http://schemas.microsoft.com/office/drawing/2014/main" xmlns="" id="{00000000-0008-0000-0100-000073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8</xdr:row>
      <xdr:rowOff>0</xdr:rowOff>
    </xdr:from>
    <xdr:to>
      <xdr:col>13</xdr:col>
      <xdr:colOff>0</xdr:colOff>
      <xdr:row>11</xdr:row>
      <xdr:rowOff>19050</xdr:rowOff>
    </xdr:to>
    <xdr:sp macro="" textlink="">
      <xdr:nvSpPr>
        <xdr:cNvPr id="116" name="AutoShape 115">
          <a:extLst>
            <a:ext uri="{FF2B5EF4-FFF2-40B4-BE49-F238E27FC236}">
              <a16:creationId xmlns:a16="http://schemas.microsoft.com/office/drawing/2014/main" xmlns="" id="{00000000-0008-0000-0100-000074000000}"/>
            </a:ext>
          </a:extLst>
        </xdr:cNvPr>
        <xdr:cNvSpPr>
          <a:spLocks noChangeArrowheads="1"/>
        </xdr:cNvSpPr>
      </xdr:nvSpPr>
      <xdr:spPr bwMode="auto">
        <a:xfrm>
          <a:off x="6858000" y="1371600"/>
          <a:ext cx="2057400" cy="533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8</xdr:row>
      <xdr:rowOff>9525</xdr:rowOff>
    </xdr:from>
    <xdr:to>
      <xdr:col>19</xdr:col>
      <xdr:colOff>9525</xdr:colOff>
      <xdr:row>11</xdr:row>
      <xdr:rowOff>9525</xdr:rowOff>
    </xdr:to>
    <xdr:sp macro="" textlink="">
      <xdr:nvSpPr>
        <xdr:cNvPr id="117" name="AutoShape 116">
          <a:extLst>
            <a:ext uri="{FF2B5EF4-FFF2-40B4-BE49-F238E27FC236}">
              <a16:creationId xmlns:a16="http://schemas.microsoft.com/office/drawing/2014/main" xmlns="" id="{00000000-0008-0000-0100-000075000000}"/>
            </a:ext>
          </a:extLst>
        </xdr:cNvPr>
        <xdr:cNvSpPr>
          <a:spLocks noChangeArrowheads="1"/>
        </xdr:cNvSpPr>
      </xdr:nvSpPr>
      <xdr:spPr bwMode="auto">
        <a:xfrm>
          <a:off x="10477500" y="1381125"/>
          <a:ext cx="256222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13</xdr:row>
      <xdr:rowOff>9525</xdr:rowOff>
    </xdr:from>
    <xdr:to>
      <xdr:col>19</xdr:col>
      <xdr:colOff>9525</xdr:colOff>
      <xdr:row>16</xdr:row>
      <xdr:rowOff>0</xdr:rowOff>
    </xdr:to>
    <xdr:sp macro="" textlink="">
      <xdr:nvSpPr>
        <xdr:cNvPr id="118" name="AutoShape 117">
          <a:extLst>
            <a:ext uri="{FF2B5EF4-FFF2-40B4-BE49-F238E27FC236}">
              <a16:creationId xmlns:a16="http://schemas.microsoft.com/office/drawing/2014/main" xmlns="" id="{00000000-0008-0000-0100-000076000000}"/>
            </a:ext>
          </a:extLst>
        </xdr:cNvPr>
        <xdr:cNvSpPr>
          <a:spLocks noChangeArrowheads="1"/>
        </xdr:cNvSpPr>
      </xdr:nvSpPr>
      <xdr:spPr bwMode="auto">
        <a:xfrm>
          <a:off x="10477500" y="2238375"/>
          <a:ext cx="25622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13</xdr:row>
      <xdr:rowOff>0</xdr:rowOff>
    </xdr:from>
    <xdr:to>
      <xdr:col>7</xdr:col>
      <xdr:colOff>0</xdr:colOff>
      <xdr:row>16</xdr:row>
      <xdr:rowOff>9525</xdr:rowOff>
    </xdr:to>
    <xdr:sp macro="" textlink="">
      <xdr:nvSpPr>
        <xdr:cNvPr id="119" name="AutoShape 118">
          <a:extLst>
            <a:ext uri="{FF2B5EF4-FFF2-40B4-BE49-F238E27FC236}">
              <a16:creationId xmlns:a16="http://schemas.microsoft.com/office/drawing/2014/main" xmlns="" id="{00000000-0008-0000-0100-000077000000}"/>
            </a:ext>
          </a:extLst>
        </xdr:cNvPr>
        <xdr:cNvSpPr>
          <a:spLocks noChangeArrowheads="1"/>
        </xdr:cNvSpPr>
      </xdr:nvSpPr>
      <xdr:spPr bwMode="auto">
        <a:xfrm>
          <a:off x="1945821" y="2408464"/>
          <a:ext cx="625929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</xdr:col>
      <xdr:colOff>190500</xdr:colOff>
      <xdr:row>18</xdr:row>
      <xdr:rowOff>0</xdr:rowOff>
    </xdr:from>
    <xdr:to>
      <xdr:col>7</xdr:col>
      <xdr:colOff>0</xdr:colOff>
      <xdr:row>21</xdr:row>
      <xdr:rowOff>9525</xdr:rowOff>
    </xdr:to>
    <xdr:sp macro="" textlink="">
      <xdr:nvSpPr>
        <xdr:cNvPr id="120" name="AutoShape 119">
          <a:extLst>
            <a:ext uri="{FF2B5EF4-FFF2-40B4-BE49-F238E27FC236}">
              <a16:creationId xmlns:a16="http://schemas.microsoft.com/office/drawing/2014/main" xmlns="" id="{00000000-0008-0000-0100-000078000000}"/>
            </a:ext>
          </a:extLst>
        </xdr:cNvPr>
        <xdr:cNvSpPr>
          <a:spLocks noChangeArrowheads="1"/>
        </xdr:cNvSpPr>
      </xdr:nvSpPr>
      <xdr:spPr bwMode="auto">
        <a:xfrm>
          <a:off x="2247900" y="3086100"/>
          <a:ext cx="25527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18</xdr:row>
      <xdr:rowOff>0</xdr:rowOff>
    </xdr:from>
    <xdr:to>
      <xdr:col>13</xdr:col>
      <xdr:colOff>0</xdr:colOff>
      <xdr:row>21</xdr:row>
      <xdr:rowOff>9525</xdr:rowOff>
    </xdr:to>
    <xdr:sp macro="" textlink="">
      <xdr:nvSpPr>
        <xdr:cNvPr id="121" name="AutoShape 120">
          <a:extLst>
            <a:ext uri="{FF2B5EF4-FFF2-40B4-BE49-F238E27FC236}">
              <a16:creationId xmlns:a16="http://schemas.microsoft.com/office/drawing/2014/main" xmlns="" id="{00000000-0008-0000-0100-000079000000}"/>
            </a:ext>
          </a:extLst>
        </xdr:cNvPr>
        <xdr:cNvSpPr>
          <a:spLocks noChangeArrowheads="1"/>
        </xdr:cNvSpPr>
      </xdr:nvSpPr>
      <xdr:spPr bwMode="auto">
        <a:xfrm>
          <a:off x="6858000" y="3086100"/>
          <a:ext cx="20574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22" name="AutoShape 121">
          <a:extLst>
            <a:ext uri="{FF2B5EF4-FFF2-40B4-BE49-F238E27FC236}">
              <a16:creationId xmlns:a16="http://schemas.microsoft.com/office/drawing/2014/main" xmlns="" id="{00000000-0008-0000-0100-00007A000000}"/>
            </a:ext>
          </a:extLst>
        </xdr:cNvPr>
        <xdr:cNvSpPr>
          <a:spLocks noChangeArrowheads="1"/>
        </xdr:cNvSpPr>
      </xdr:nvSpPr>
      <xdr:spPr bwMode="auto">
        <a:xfrm>
          <a:off x="6858000" y="411480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24</xdr:row>
      <xdr:rowOff>0</xdr:rowOff>
    </xdr:from>
    <xdr:to>
      <xdr:col>19</xdr:col>
      <xdr:colOff>9525</xdr:colOff>
      <xdr:row>24</xdr:row>
      <xdr:rowOff>0</xdr:rowOff>
    </xdr:to>
    <xdr:sp macro="" textlink="">
      <xdr:nvSpPr>
        <xdr:cNvPr id="123" name="AutoShape 122">
          <a:extLst>
            <a:ext uri="{FF2B5EF4-FFF2-40B4-BE49-F238E27FC236}">
              <a16:creationId xmlns:a16="http://schemas.microsoft.com/office/drawing/2014/main" xmlns="" id="{00000000-0008-0000-0100-00007B000000}"/>
            </a:ext>
          </a:extLst>
        </xdr:cNvPr>
        <xdr:cNvSpPr>
          <a:spLocks noChangeArrowheads="1"/>
        </xdr:cNvSpPr>
      </xdr:nvSpPr>
      <xdr:spPr bwMode="auto">
        <a:xfrm>
          <a:off x="10477500" y="411480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24</xdr:row>
      <xdr:rowOff>0</xdr:rowOff>
    </xdr:from>
    <xdr:to>
      <xdr:col>19</xdr:col>
      <xdr:colOff>9525</xdr:colOff>
      <xdr:row>24</xdr:row>
      <xdr:rowOff>0</xdr:rowOff>
    </xdr:to>
    <xdr:sp macro="" textlink="">
      <xdr:nvSpPr>
        <xdr:cNvPr id="124" name="AutoShape 123">
          <a:extLst>
            <a:ext uri="{FF2B5EF4-FFF2-40B4-BE49-F238E27FC236}">
              <a16:creationId xmlns:a16="http://schemas.microsoft.com/office/drawing/2014/main" xmlns="" id="{00000000-0008-0000-0100-00007C000000}"/>
            </a:ext>
          </a:extLst>
        </xdr:cNvPr>
        <xdr:cNvSpPr>
          <a:spLocks noChangeArrowheads="1"/>
        </xdr:cNvSpPr>
      </xdr:nvSpPr>
      <xdr:spPr bwMode="auto">
        <a:xfrm>
          <a:off x="10477500" y="411480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25" name="AutoShape 124">
          <a:extLst>
            <a:ext uri="{FF2B5EF4-FFF2-40B4-BE49-F238E27FC236}">
              <a16:creationId xmlns:a16="http://schemas.microsoft.com/office/drawing/2014/main" xmlns="" id="{00000000-0008-0000-0100-00007D000000}"/>
            </a:ext>
          </a:extLst>
        </xdr:cNvPr>
        <xdr:cNvSpPr>
          <a:spLocks noChangeArrowheads="1"/>
        </xdr:cNvSpPr>
      </xdr:nvSpPr>
      <xdr:spPr bwMode="auto">
        <a:xfrm>
          <a:off x="2247900" y="4114800"/>
          <a:ext cx="25527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26" name="AutoShape 125">
          <a:extLst>
            <a:ext uri="{FF2B5EF4-FFF2-40B4-BE49-F238E27FC236}">
              <a16:creationId xmlns:a16="http://schemas.microsoft.com/office/drawing/2014/main" xmlns="" id="{00000000-0008-0000-0100-00007E000000}"/>
            </a:ext>
          </a:extLst>
        </xdr:cNvPr>
        <xdr:cNvSpPr>
          <a:spLocks noChangeArrowheads="1"/>
        </xdr:cNvSpPr>
      </xdr:nvSpPr>
      <xdr:spPr bwMode="auto">
        <a:xfrm>
          <a:off x="2247900" y="4114800"/>
          <a:ext cx="25527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27" name="AutoShape 126">
          <a:extLst>
            <a:ext uri="{FF2B5EF4-FFF2-40B4-BE49-F238E27FC236}">
              <a16:creationId xmlns:a16="http://schemas.microsoft.com/office/drawing/2014/main" xmlns="" id="{00000000-0008-0000-0100-00007F000000}"/>
            </a:ext>
          </a:extLst>
        </xdr:cNvPr>
        <xdr:cNvSpPr>
          <a:spLocks noChangeArrowheads="1"/>
        </xdr:cNvSpPr>
      </xdr:nvSpPr>
      <xdr:spPr bwMode="auto">
        <a:xfrm>
          <a:off x="6858000" y="411480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23</xdr:row>
      <xdr:rowOff>0</xdr:rowOff>
    </xdr:from>
    <xdr:to>
      <xdr:col>7</xdr:col>
      <xdr:colOff>0</xdr:colOff>
      <xdr:row>26</xdr:row>
      <xdr:rowOff>9525</xdr:rowOff>
    </xdr:to>
    <xdr:sp macro="" textlink="">
      <xdr:nvSpPr>
        <xdr:cNvPr id="128" name="AutoShape 127">
          <a:extLst>
            <a:ext uri="{FF2B5EF4-FFF2-40B4-BE49-F238E27FC236}">
              <a16:creationId xmlns:a16="http://schemas.microsoft.com/office/drawing/2014/main" xmlns="" id="{00000000-0008-0000-0100-000080000000}"/>
            </a:ext>
          </a:extLst>
        </xdr:cNvPr>
        <xdr:cNvSpPr>
          <a:spLocks noChangeArrowheads="1"/>
        </xdr:cNvSpPr>
      </xdr:nvSpPr>
      <xdr:spPr bwMode="auto">
        <a:xfrm>
          <a:off x="2247900" y="3943350"/>
          <a:ext cx="25527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13</xdr:col>
      <xdr:colOff>0</xdr:colOff>
      <xdr:row>26</xdr:row>
      <xdr:rowOff>9525</xdr:rowOff>
    </xdr:to>
    <xdr:sp macro="" textlink="">
      <xdr:nvSpPr>
        <xdr:cNvPr id="129" name="AutoShape 128">
          <a:extLst>
            <a:ext uri="{FF2B5EF4-FFF2-40B4-BE49-F238E27FC236}">
              <a16:creationId xmlns:a16="http://schemas.microsoft.com/office/drawing/2014/main" xmlns="" id="{00000000-0008-0000-0100-000081000000}"/>
            </a:ext>
          </a:extLst>
        </xdr:cNvPr>
        <xdr:cNvSpPr>
          <a:spLocks noChangeArrowheads="1"/>
        </xdr:cNvSpPr>
      </xdr:nvSpPr>
      <xdr:spPr bwMode="auto">
        <a:xfrm>
          <a:off x="6858000" y="3943350"/>
          <a:ext cx="20574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30" name="AutoShape 129">
          <a:extLst>
            <a:ext uri="{FF2B5EF4-FFF2-40B4-BE49-F238E27FC236}">
              <a16:creationId xmlns:a16="http://schemas.microsoft.com/office/drawing/2014/main" xmlns="" id="{00000000-0008-0000-0100-000082000000}"/>
            </a:ext>
          </a:extLst>
        </xdr:cNvPr>
        <xdr:cNvSpPr>
          <a:spLocks noChangeArrowheads="1"/>
        </xdr:cNvSpPr>
      </xdr:nvSpPr>
      <xdr:spPr bwMode="auto">
        <a:xfrm>
          <a:off x="2247900" y="4629150"/>
          <a:ext cx="25527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13</xdr:col>
      <xdr:colOff>0</xdr:colOff>
      <xdr:row>27</xdr:row>
      <xdr:rowOff>0</xdr:rowOff>
    </xdr:to>
    <xdr:sp macro="" textlink="">
      <xdr:nvSpPr>
        <xdr:cNvPr id="131" name="AutoShape 130">
          <a:extLst>
            <a:ext uri="{FF2B5EF4-FFF2-40B4-BE49-F238E27FC236}">
              <a16:creationId xmlns:a16="http://schemas.microsoft.com/office/drawing/2014/main" xmlns="" id="{00000000-0008-0000-0100-000083000000}"/>
            </a:ext>
          </a:extLst>
        </xdr:cNvPr>
        <xdr:cNvSpPr>
          <a:spLocks noChangeArrowheads="1"/>
        </xdr:cNvSpPr>
      </xdr:nvSpPr>
      <xdr:spPr bwMode="auto">
        <a:xfrm>
          <a:off x="68580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8</xdr:row>
      <xdr:rowOff>9525</xdr:rowOff>
    </xdr:from>
    <xdr:to>
      <xdr:col>25</xdr:col>
      <xdr:colOff>9525</xdr:colOff>
      <xdr:row>11</xdr:row>
      <xdr:rowOff>9525</xdr:rowOff>
    </xdr:to>
    <xdr:sp macro="" textlink="">
      <xdr:nvSpPr>
        <xdr:cNvPr id="132" name="AutoShape 131">
          <a:extLst>
            <a:ext uri="{FF2B5EF4-FFF2-40B4-BE49-F238E27FC236}">
              <a16:creationId xmlns:a16="http://schemas.microsoft.com/office/drawing/2014/main" xmlns="" id="{00000000-0008-0000-0100-000084000000}"/>
            </a:ext>
          </a:extLst>
        </xdr:cNvPr>
        <xdr:cNvSpPr>
          <a:spLocks noChangeArrowheads="1"/>
        </xdr:cNvSpPr>
      </xdr:nvSpPr>
      <xdr:spPr bwMode="auto">
        <a:xfrm>
          <a:off x="14592300" y="1381125"/>
          <a:ext cx="256222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13</xdr:row>
      <xdr:rowOff>9525</xdr:rowOff>
    </xdr:from>
    <xdr:to>
      <xdr:col>25</xdr:col>
      <xdr:colOff>9525</xdr:colOff>
      <xdr:row>16</xdr:row>
      <xdr:rowOff>0</xdr:rowOff>
    </xdr:to>
    <xdr:sp macro="" textlink="">
      <xdr:nvSpPr>
        <xdr:cNvPr id="133" name="AutoShape 132">
          <a:extLst>
            <a:ext uri="{FF2B5EF4-FFF2-40B4-BE49-F238E27FC236}">
              <a16:creationId xmlns:a16="http://schemas.microsoft.com/office/drawing/2014/main" xmlns="" id="{00000000-0008-0000-0100-000085000000}"/>
            </a:ext>
          </a:extLst>
        </xdr:cNvPr>
        <xdr:cNvSpPr>
          <a:spLocks noChangeArrowheads="1"/>
        </xdr:cNvSpPr>
      </xdr:nvSpPr>
      <xdr:spPr bwMode="auto">
        <a:xfrm>
          <a:off x="14592300" y="2238375"/>
          <a:ext cx="25622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24</xdr:row>
      <xdr:rowOff>0</xdr:rowOff>
    </xdr:from>
    <xdr:to>
      <xdr:col>25</xdr:col>
      <xdr:colOff>9525</xdr:colOff>
      <xdr:row>24</xdr:row>
      <xdr:rowOff>0</xdr:rowOff>
    </xdr:to>
    <xdr:sp macro="" textlink="">
      <xdr:nvSpPr>
        <xdr:cNvPr id="134" name="AutoShape 133">
          <a:extLst>
            <a:ext uri="{FF2B5EF4-FFF2-40B4-BE49-F238E27FC236}">
              <a16:creationId xmlns:a16="http://schemas.microsoft.com/office/drawing/2014/main" xmlns="" id="{00000000-0008-0000-0100-000086000000}"/>
            </a:ext>
          </a:extLst>
        </xdr:cNvPr>
        <xdr:cNvSpPr>
          <a:spLocks noChangeArrowheads="1"/>
        </xdr:cNvSpPr>
      </xdr:nvSpPr>
      <xdr:spPr bwMode="auto">
        <a:xfrm>
          <a:off x="14592300" y="411480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24</xdr:row>
      <xdr:rowOff>0</xdr:rowOff>
    </xdr:from>
    <xdr:to>
      <xdr:col>25</xdr:col>
      <xdr:colOff>9525</xdr:colOff>
      <xdr:row>24</xdr:row>
      <xdr:rowOff>0</xdr:rowOff>
    </xdr:to>
    <xdr:sp macro="" textlink="">
      <xdr:nvSpPr>
        <xdr:cNvPr id="135" name="AutoShape 134">
          <a:extLst>
            <a:ext uri="{FF2B5EF4-FFF2-40B4-BE49-F238E27FC236}">
              <a16:creationId xmlns:a16="http://schemas.microsoft.com/office/drawing/2014/main" xmlns="" id="{00000000-0008-0000-0100-000087000000}"/>
            </a:ext>
          </a:extLst>
        </xdr:cNvPr>
        <xdr:cNvSpPr>
          <a:spLocks noChangeArrowheads="1"/>
        </xdr:cNvSpPr>
      </xdr:nvSpPr>
      <xdr:spPr bwMode="auto">
        <a:xfrm>
          <a:off x="14592300" y="411480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36" name="AutoShape 135">
          <a:extLst>
            <a:ext uri="{FF2B5EF4-FFF2-40B4-BE49-F238E27FC236}">
              <a16:creationId xmlns:a16="http://schemas.microsoft.com/office/drawing/2014/main" xmlns="" id="{00000000-0008-0000-0100-000088000000}"/>
            </a:ext>
          </a:extLst>
        </xdr:cNvPr>
        <xdr:cNvSpPr>
          <a:spLocks noChangeArrowheads="1"/>
        </xdr:cNvSpPr>
      </xdr:nvSpPr>
      <xdr:spPr bwMode="auto">
        <a:xfrm>
          <a:off x="17830800" y="1200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37" name="AutoShape 136">
          <a:extLst>
            <a:ext uri="{FF2B5EF4-FFF2-40B4-BE49-F238E27FC236}">
              <a16:creationId xmlns:a16="http://schemas.microsoft.com/office/drawing/2014/main" xmlns="" id="{00000000-0008-0000-0100-000089000000}"/>
            </a:ext>
          </a:extLst>
        </xdr:cNvPr>
        <xdr:cNvSpPr>
          <a:spLocks noChangeArrowheads="1"/>
        </xdr:cNvSpPr>
      </xdr:nvSpPr>
      <xdr:spPr bwMode="auto">
        <a:xfrm>
          <a:off x="17830800" y="1200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38" name="AutoShape 137">
          <a:extLst>
            <a:ext uri="{FF2B5EF4-FFF2-40B4-BE49-F238E27FC236}">
              <a16:creationId xmlns:a16="http://schemas.microsoft.com/office/drawing/2014/main" xmlns="" id="{00000000-0008-0000-0100-00008A000000}"/>
            </a:ext>
          </a:extLst>
        </xdr:cNvPr>
        <xdr:cNvSpPr>
          <a:spLocks noChangeArrowheads="1"/>
        </xdr:cNvSpPr>
      </xdr:nvSpPr>
      <xdr:spPr bwMode="auto">
        <a:xfrm>
          <a:off x="17830800" y="1200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39" name="AutoShape 138">
          <a:extLst>
            <a:ext uri="{FF2B5EF4-FFF2-40B4-BE49-F238E27FC236}">
              <a16:creationId xmlns:a16="http://schemas.microsoft.com/office/drawing/2014/main" xmlns="" id="{00000000-0008-0000-0100-00008B000000}"/>
            </a:ext>
          </a:extLst>
        </xdr:cNvPr>
        <xdr:cNvSpPr>
          <a:spLocks noChangeArrowheads="1"/>
        </xdr:cNvSpPr>
      </xdr:nvSpPr>
      <xdr:spPr bwMode="auto">
        <a:xfrm>
          <a:off x="17830800" y="1200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18</xdr:row>
      <xdr:rowOff>9525</xdr:rowOff>
    </xdr:from>
    <xdr:to>
      <xdr:col>25</xdr:col>
      <xdr:colOff>9525</xdr:colOff>
      <xdr:row>21</xdr:row>
      <xdr:rowOff>0</xdr:rowOff>
    </xdr:to>
    <xdr:sp macro="" textlink="">
      <xdr:nvSpPr>
        <xdr:cNvPr id="140" name="AutoShape 139">
          <a:extLst>
            <a:ext uri="{FF2B5EF4-FFF2-40B4-BE49-F238E27FC236}">
              <a16:creationId xmlns:a16="http://schemas.microsoft.com/office/drawing/2014/main" xmlns="" id="{00000000-0008-0000-0100-00008C000000}"/>
            </a:ext>
          </a:extLst>
        </xdr:cNvPr>
        <xdr:cNvSpPr>
          <a:spLocks noChangeArrowheads="1"/>
        </xdr:cNvSpPr>
      </xdr:nvSpPr>
      <xdr:spPr bwMode="auto">
        <a:xfrm>
          <a:off x="14592300" y="3095625"/>
          <a:ext cx="25622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41" name="AutoShape 140">
          <a:extLst>
            <a:ext uri="{FF2B5EF4-FFF2-40B4-BE49-F238E27FC236}">
              <a16:creationId xmlns:a16="http://schemas.microsoft.com/office/drawing/2014/main" xmlns="" id="{00000000-0008-0000-0100-00008D000000}"/>
            </a:ext>
          </a:extLst>
        </xdr:cNvPr>
        <xdr:cNvSpPr>
          <a:spLocks noChangeArrowheads="1"/>
        </xdr:cNvSpPr>
      </xdr:nvSpPr>
      <xdr:spPr bwMode="auto">
        <a:xfrm>
          <a:off x="17830800" y="1200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42" name="AutoShape 141">
          <a:extLst>
            <a:ext uri="{FF2B5EF4-FFF2-40B4-BE49-F238E27FC236}">
              <a16:creationId xmlns:a16="http://schemas.microsoft.com/office/drawing/2014/main" xmlns="" id="{00000000-0008-0000-0100-00008E000000}"/>
            </a:ext>
          </a:extLst>
        </xdr:cNvPr>
        <xdr:cNvSpPr>
          <a:spLocks noChangeArrowheads="1"/>
        </xdr:cNvSpPr>
      </xdr:nvSpPr>
      <xdr:spPr bwMode="auto">
        <a:xfrm>
          <a:off x="17830800" y="1200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23</xdr:row>
      <xdr:rowOff>0</xdr:rowOff>
    </xdr:from>
    <xdr:to>
      <xdr:col>19</xdr:col>
      <xdr:colOff>0</xdr:colOff>
      <xdr:row>26</xdr:row>
      <xdr:rowOff>9525</xdr:rowOff>
    </xdr:to>
    <xdr:sp macro="" textlink="">
      <xdr:nvSpPr>
        <xdr:cNvPr id="143" name="AutoShape 142">
          <a:extLst>
            <a:ext uri="{FF2B5EF4-FFF2-40B4-BE49-F238E27FC236}">
              <a16:creationId xmlns:a16="http://schemas.microsoft.com/office/drawing/2014/main" xmlns="" id="{00000000-0008-0000-0100-00008F000000}"/>
            </a:ext>
          </a:extLst>
        </xdr:cNvPr>
        <xdr:cNvSpPr>
          <a:spLocks noChangeArrowheads="1"/>
        </xdr:cNvSpPr>
      </xdr:nvSpPr>
      <xdr:spPr bwMode="auto">
        <a:xfrm>
          <a:off x="10972800" y="3943350"/>
          <a:ext cx="20574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44" name="AutoShape 143">
          <a:extLst>
            <a:ext uri="{FF2B5EF4-FFF2-40B4-BE49-F238E27FC236}">
              <a16:creationId xmlns:a16="http://schemas.microsoft.com/office/drawing/2014/main" xmlns="" id="{00000000-0008-0000-0100-000090000000}"/>
            </a:ext>
          </a:extLst>
        </xdr:cNvPr>
        <xdr:cNvSpPr>
          <a:spLocks noChangeArrowheads="1"/>
        </xdr:cNvSpPr>
      </xdr:nvSpPr>
      <xdr:spPr bwMode="auto">
        <a:xfrm>
          <a:off x="109728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27</xdr:row>
      <xdr:rowOff>0</xdr:rowOff>
    </xdr:from>
    <xdr:to>
      <xdr:col>25</xdr:col>
      <xdr:colOff>0</xdr:colOff>
      <xdr:row>27</xdr:row>
      <xdr:rowOff>0</xdr:rowOff>
    </xdr:to>
    <xdr:sp macro="" textlink="">
      <xdr:nvSpPr>
        <xdr:cNvPr id="145" name="AutoShape 144">
          <a:extLst>
            <a:ext uri="{FF2B5EF4-FFF2-40B4-BE49-F238E27FC236}">
              <a16:creationId xmlns:a16="http://schemas.microsoft.com/office/drawing/2014/main" xmlns="" id="{00000000-0008-0000-0100-000091000000}"/>
            </a:ext>
          </a:extLst>
        </xdr:cNvPr>
        <xdr:cNvSpPr>
          <a:spLocks noChangeArrowheads="1"/>
        </xdr:cNvSpPr>
      </xdr:nvSpPr>
      <xdr:spPr bwMode="auto">
        <a:xfrm>
          <a:off x="150876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46" name="Line 145">
          <a:extLst>
            <a:ext uri="{FF2B5EF4-FFF2-40B4-BE49-F238E27FC236}">
              <a16:creationId xmlns:a16="http://schemas.microsoft.com/office/drawing/2014/main" xmlns="" id="{00000000-0008-0000-0100-000092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47" name="Line 146">
          <a:extLst>
            <a:ext uri="{FF2B5EF4-FFF2-40B4-BE49-F238E27FC236}">
              <a16:creationId xmlns:a16="http://schemas.microsoft.com/office/drawing/2014/main" xmlns="" id="{00000000-0008-0000-0100-000093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48" name="Line 147">
          <a:extLst>
            <a:ext uri="{FF2B5EF4-FFF2-40B4-BE49-F238E27FC236}">
              <a16:creationId xmlns:a16="http://schemas.microsoft.com/office/drawing/2014/main" xmlns="" id="{00000000-0008-0000-0100-000094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49" name="Line 148">
          <a:extLst>
            <a:ext uri="{FF2B5EF4-FFF2-40B4-BE49-F238E27FC236}">
              <a16:creationId xmlns:a16="http://schemas.microsoft.com/office/drawing/2014/main" xmlns="" id="{00000000-0008-0000-0100-000095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0" name="Line 149">
          <a:extLst>
            <a:ext uri="{FF2B5EF4-FFF2-40B4-BE49-F238E27FC236}">
              <a16:creationId xmlns:a16="http://schemas.microsoft.com/office/drawing/2014/main" xmlns="" id="{00000000-0008-0000-0100-000096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1" name="Line 150">
          <a:extLst>
            <a:ext uri="{FF2B5EF4-FFF2-40B4-BE49-F238E27FC236}">
              <a16:creationId xmlns:a16="http://schemas.microsoft.com/office/drawing/2014/main" xmlns="" id="{00000000-0008-0000-0100-000097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2" name="Line 151">
          <a:extLst>
            <a:ext uri="{FF2B5EF4-FFF2-40B4-BE49-F238E27FC236}">
              <a16:creationId xmlns:a16="http://schemas.microsoft.com/office/drawing/2014/main" xmlns="" id="{00000000-0008-0000-0100-000098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3" name="Line 152">
          <a:extLst>
            <a:ext uri="{FF2B5EF4-FFF2-40B4-BE49-F238E27FC236}">
              <a16:creationId xmlns:a16="http://schemas.microsoft.com/office/drawing/2014/main" xmlns="" id="{00000000-0008-0000-0100-000099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4" name="Line 153">
          <a:extLst>
            <a:ext uri="{FF2B5EF4-FFF2-40B4-BE49-F238E27FC236}">
              <a16:creationId xmlns:a16="http://schemas.microsoft.com/office/drawing/2014/main" xmlns="" id="{00000000-0008-0000-0100-00009A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5" name="Line 154">
          <a:extLst>
            <a:ext uri="{FF2B5EF4-FFF2-40B4-BE49-F238E27FC236}">
              <a16:creationId xmlns:a16="http://schemas.microsoft.com/office/drawing/2014/main" xmlns="" id="{00000000-0008-0000-0100-00009B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6" name="Line 155">
          <a:extLst>
            <a:ext uri="{FF2B5EF4-FFF2-40B4-BE49-F238E27FC236}">
              <a16:creationId xmlns:a16="http://schemas.microsoft.com/office/drawing/2014/main" xmlns="" id="{00000000-0008-0000-0100-00009C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7" name="Line 156">
          <a:extLst>
            <a:ext uri="{FF2B5EF4-FFF2-40B4-BE49-F238E27FC236}">
              <a16:creationId xmlns:a16="http://schemas.microsoft.com/office/drawing/2014/main" xmlns="" id="{00000000-0008-0000-0100-00009D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8" name="Line 157">
          <a:extLst>
            <a:ext uri="{FF2B5EF4-FFF2-40B4-BE49-F238E27FC236}">
              <a16:creationId xmlns:a16="http://schemas.microsoft.com/office/drawing/2014/main" xmlns="" id="{00000000-0008-0000-0100-00009E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9" name="Line 158">
          <a:extLst>
            <a:ext uri="{FF2B5EF4-FFF2-40B4-BE49-F238E27FC236}">
              <a16:creationId xmlns:a16="http://schemas.microsoft.com/office/drawing/2014/main" xmlns="" id="{00000000-0008-0000-0100-00009F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0" name="Line 159">
          <a:extLst>
            <a:ext uri="{FF2B5EF4-FFF2-40B4-BE49-F238E27FC236}">
              <a16:creationId xmlns:a16="http://schemas.microsoft.com/office/drawing/2014/main" xmlns="" id="{00000000-0008-0000-0100-0000A0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1" name="Line 160">
          <a:extLst>
            <a:ext uri="{FF2B5EF4-FFF2-40B4-BE49-F238E27FC236}">
              <a16:creationId xmlns:a16="http://schemas.microsoft.com/office/drawing/2014/main" xmlns="" id="{00000000-0008-0000-0100-0000A1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2" name="Line 161">
          <a:extLst>
            <a:ext uri="{FF2B5EF4-FFF2-40B4-BE49-F238E27FC236}">
              <a16:creationId xmlns:a16="http://schemas.microsoft.com/office/drawing/2014/main" xmlns="" id="{00000000-0008-0000-0100-0000A2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3" name="Line 162">
          <a:extLst>
            <a:ext uri="{FF2B5EF4-FFF2-40B4-BE49-F238E27FC236}">
              <a16:creationId xmlns:a16="http://schemas.microsoft.com/office/drawing/2014/main" xmlns="" id="{00000000-0008-0000-0100-0000A3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4" name="Line 163">
          <a:extLst>
            <a:ext uri="{FF2B5EF4-FFF2-40B4-BE49-F238E27FC236}">
              <a16:creationId xmlns:a16="http://schemas.microsoft.com/office/drawing/2014/main" xmlns="" id="{00000000-0008-0000-0100-0000A4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5" name="Line 164">
          <a:extLst>
            <a:ext uri="{FF2B5EF4-FFF2-40B4-BE49-F238E27FC236}">
              <a16:creationId xmlns:a16="http://schemas.microsoft.com/office/drawing/2014/main" xmlns="" id="{00000000-0008-0000-0100-0000A5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6" name="Line 165">
          <a:extLst>
            <a:ext uri="{FF2B5EF4-FFF2-40B4-BE49-F238E27FC236}">
              <a16:creationId xmlns:a16="http://schemas.microsoft.com/office/drawing/2014/main" xmlns="" id="{00000000-0008-0000-0100-0000A6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7" name="Line 166">
          <a:extLst>
            <a:ext uri="{FF2B5EF4-FFF2-40B4-BE49-F238E27FC236}">
              <a16:creationId xmlns:a16="http://schemas.microsoft.com/office/drawing/2014/main" xmlns="" id="{00000000-0008-0000-0100-0000A7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8" name="Line 167">
          <a:extLst>
            <a:ext uri="{FF2B5EF4-FFF2-40B4-BE49-F238E27FC236}">
              <a16:creationId xmlns:a16="http://schemas.microsoft.com/office/drawing/2014/main" xmlns="" id="{00000000-0008-0000-0100-0000A8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9" name="Line 168">
          <a:extLst>
            <a:ext uri="{FF2B5EF4-FFF2-40B4-BE49-F238E27FC236}">
              <a16:creationId xmlns:a16="http://schemas.microsoft.com/office/drawing/2014/main" xmlns="" id="{00000000-0008-0000-0100-0000A9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0" name="Line 169">
          <a:extLst>
            <a:ext uri="{FF2B5EF4-FFF2-40B4-BE49-F238E27FC236}">
              <a16:creationId xmlns:a16="http://schemas.microsoft.com/office/drawing/2014/main" xmlns="" id="{00000000-0008-0000-0100-0000AA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1" name="Line 170">
          <a:extLst>
            <a:ext uri="{FF2B5EF4-FFF2-40B4-BE49-F238E27FC236}">
              <a16:creationId xmlns:a16="http://schemas.microsoft.com/office/drawing/2014/main" xmlns="" id="{00000000-0008-0000-0100-0000AB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2" name="Line 171">
          <a:extLst>
            <a:ext uri="{FF2B5EF4-FFF2-40B4-BE49-F238E27FC236}">
              <a16:creationId xmlns:a16="http://schemas.microsoft.com/office/drawing/2014/main" xmlns="" id="{00000000-0008-0000-0100-0000AC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3" name="Line 172">
          <a:extLst>
            <a:ext uri="{FF2B5EF4-FFF2-40B4-BE49-F238E27FC236}">
              <a16:creationId xmlns:a16="http://schemas.microsoft.com/office/drawing/2014/main" xmlns="" id="{00000000-0008-0000-0100-0000AD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4" name="Line 173">
          <a:extLst>
            <a:ext uri="{FF2B5EF4-FFF2-40B4-BE49-F238E27FC236}">
              <a16:creationId xmlns:a16="http://schemas.microsoft.com/office/drawing/2014/main" xmlns="" id="{00000000-0008-0000-0100-0000AE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5" name="Line 174">
          <a:extLst>
            <a:ext uri="{FF2B5EF4-FFF2-40B4-BE49-F238E27FC236}">
              <a16:creationId xmlns:a16="http://schemas.microsoft.com/office/drawing/2014/main" xmlns="" id="{00000000-0008-0000-0100-0000AF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6" name="Line 175">
          <a:extLst>
            <a:ext uri="{FF2B5EF4-FFF2-40B4-BE49-F238E27FC236}">
              <a16:creationId xmlns:a16="http://schemas.microsoft.com/office/drawing/2014/main" xmlns="" id="{00000000-0008-0000-0100-0000B0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7" name="Line 176">
          <a:extLst>
            <a:ext uri="{FF2B5EF4-FFF2-40B4-BE49-F238E27FC236}">
              <a16:creationId xmlns:a16="http://schemas.microsoft.com/office/drawing/2014/main" xmlns="" id="{00000000-0008-0000-0100-0000B1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8" name="Line 177">
          <a:extLst>
            <a:ext uri="{FF2B5EF4-FFF2-40B4-BE49-F238E27FC236}">
              <a16:creationId xmlns:a16="http://schemas.microsoft.com/office/drawing/2014/main" xmlns="" id="{00000000-0008-0000-0100-0000B2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9" name="Line 178">
          <a:extLst>
            <a:ext uri="{FF2B5EF4-FFF2-40B4-BE49-F238E27FC236}">
              <a16:creationId xmlns:a16="http://schemas.microsoft.com/office/drawing/2014/main" xmlns="" id="{00000000-0008-0000-0100-0000B3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0" name="Line 179">
          <a:extLst>
            <a:ext uri="{FF2B5EF4-FFF2-40B4-BE49-F238E27FC236}">
              <a16:creationId xmlns:a16="http://schemas.microsoft.com/office/drawing/2014/main" xmlns="" id="{00000000-0008-0000-0100-0000B4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1" name="Line 180">
          <a:extLst>
            <a:ext uri="{FF2B5EF4-FFF2-40B4-BE49-F238E27FC236}">
              <a16:creationId xmlns:a16="http://schemas.microsoft.com/office/drawing/2014/main" xmlns="" id="{00000000-0008-0000-0100-0000B5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2" name="Line 181">
          <a:extLst>
            <a:ext uri="{FF2B5EF4-FFF2-40B4-BE49-F238E27FC236}">
              <a16:creationId xmlns:a16="http://schemas.microsoft.com/office/drawing/2014/main" xmlns="" id="{00000000-0008-0000-0100-0000B6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3" name="Line 182">
          <a:extLst>
            <a:ext uri="{FF2B5EF4-FFF2-40B4-BE49-F238E27FC236}">
              <a16:creationId xmlns:a16="http://schemas.microsoft.com/office/drawing/2014/main" xmlns="" id="{00000000-0008-0000-0100-0000B7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4" name="Line 183">
          <a:extLst>
            <a:ext uri="{FF2B5EF4-FFF2-40B4-BE49-F238E27FC236}">
              <a16:creationId xmlns:a16="http://schemas.microsoft.com/office/drawing/2014/main" xmlns="" id="{00000000-0008-0000-0100-0000B8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5" name="Line 184">
          <a:extLst>
            <a:ext uri="{FF2B5EF4-FFF2-40B4-BE49-F238E27FC236}">
              <a16:creationId xmlns:a16="http://schemas.microsoft.com/office/drawing/2014/main" xmlns="" id="{00000000-0008-0000-0100-0000B9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6" name="Line 185">
          <a:extLst>
            <a:ext uri="{FF2B5EF4-FFF2-40B4-BE49-F238E27FC236}">
              <a16:creationId xmlns:a16="http://schemas.microsoft.com/office/drawing/2014/main" xmlns="" id="{00000000-0008-0000-0100-0000BA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7" name="Line 186">
          <a:extLst>
            <a:ext uri="{FF2B5EF4-FFF2-40B4-BE49-F238E27FC236}">
              <a16:creationId xmlns:a16="http://schemas.microsoft.com/office/drawing/2014/main" xmlns="" id="{00000000-0008-0000-0100-0000BB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8" name="Line 187">
          <a:extLst>
            <a:ext uri="{FF2B5EF4-FFF2-40B4-BE49-F238E27FC236}">
              <a16:creationId xmlns:a16="http://schemas.microsoft.com/office/drawing/2014/main" xmlns="" id="{00000000-0008-0000-0100-0000BC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9" name="Line 188">
          <a:extLst>
            <a:ext uri="{FF2B5EF4-FFF2-40B4-BE49-F238E27FC236}">
              <a16:creationId xmlns:a16="http://schemas.microsoft.com/office/drawing/2014/main" xmlns="" id="{00000000-0008-0000-0100-0000BD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0" name="Line 189">
          <a:extLst>
            <a:ext uri="{FF2B5EF4-FFF2-40B4-BE49-F238E27FC236}">
              <a16:creationId xmlns:a16="http://schemas.microsoft.com/office/drawing/2014/main" xmlns="" id="{00000000-0008-0000-0100-0000BE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1" name="Line 190">
          <a:extLst>
            <a:ext uri="{FF2B5EF4-FFF2-40B4-BE49-F238E27FC236}">
              <a16:creationId xmlns:a16="http://schemas.microsoft.com/office/drawing/2014/main" xmlns="" id="{00000000-0008-0000-0100-0000BF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2" name="Line 191">
          <a:extLst>
            <a:ext uri="{FF2B5EF4-FFF2-40B4-BE49-F238E27FC236}">
              <a16:creationId xmlns:a16="http://schemas.microsoft.com/office/drawing/2014/main" xmlns="" id="{00000000-0008-0000-0100-0000C0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3" name="Line 192">
          <a:extLst>
            <a:ext uri="{FF2B5EF4-FFF2-40B4-BE49-F238E27FC236}">
              <a16:creationId xmlns:a16="http://schemas.microsoft.com/office/drawing/2014/main" xmlns="" id="{00000000-0008-0000-0100-0000C1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4" name="Line 193">
          <a:extLst>
            <a:ext uri="{FF2B5EF4-FFF2-40B4-BE49-F238E27FC236}">
              <a16:creationId xmlns:a16="http://schemas.microsoft.com/office/drawing/2014/main" xmlns="" id="{00000000-0008-0000-0100-0000C2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5" name="Line 194">
          <a:extLst>
            <a:ext uri="{FF2B5EF4-FFF2-40B4-BE49-F238E27FC236}">
              <a16:creationId xmlns:a16="http://schemas.microsoft.com/office/drawing/2014/main" xmlns="" id="{00000000-0008-0000-0100-0000C3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6" name="Line 195">
          <a:extLst>
            <a:ext uri="{FF2B5EF4-FFF2-40B4-BE49-F238E27FC236}">
              <a16:creationId xmlns:a16="http://schemas.microsoft.com/office/drawing/2014/main" xmlns="" id="{00000000-0008-0000-0100-0000C4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7" name="Line 196">
          <a:extLst>
            <a:ext uri="{FF2B5EF4-FFF2-40B4-BE49-F238E27FC236}">
              <a16:creationId xmlns:a16="http://schemas.microsoft.com/office/drawing/2014/main" xmlns="" id="{00000000-0008-0000-0100-0000C5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8" name="Line 197">
          <a:extLst>
            <a:ext uri="{FF2B5EF4-FFF2-40B4-BE49-F238E27FC236}">
              <a16:creationId xmlns:a16="http://schemas.microsoft.com/office/drawing/2014/main" xmlns="" id="{00000000-0008-0000-0100-0000C6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9" name="Line 198">
          <a:extLst>
            <a:ext uri="{FF2B5EF4-FFF2-40B4-BE49-F238E27FC236}">
              <a16:creationId xmlns:a16="http://schemas.microsoft.com/office/drawing/2014/main" xmlns="" id="{00000000-0008-0000-0100-0000C7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0" name="Line 199">
          <a:extLst>
            <a:ext uri="{FF2B5EF4-FFF2-40B4-BE49-F238E27FC236}">
              <a16:creationId xmlns:a16="http://schemas.microsoft.com/office/drawing/2014/main" xmlns="" id="{00000000-0008-0000-0100-0000C8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1" name="Line 200">
          <a:extLst>
            <a:ext uri="{FF2B5EF4-FFF2-40B4-BE49-F238E27FC236}">
              <a16:creationId xmlns:a16="http://schemas.microsoft.com/office/drawing/2014/main" xmlns="" id="{00000000-0008-0000-0100-0000C9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2" name="Line 201">
          <a:extLst>
            <a:ext uri="{FF2B5EF4-FFF2-40B4-BE49-F238E27FC236}">
              <a16:creationId xmlns:a16="http://schemas.microsoft.com/office/drawing/2014/main" xmlns="" id="{00000000-0008-0000-0100-0000CA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3" name="Line 202">
          <a:extLst>
            <a:ext uri="{FF2B5EF4-FFF2-40B4-BE49-F238E27FC236}">
              <a16:creationId xmlns:a16="http://schemas.microsoft.com/office/drawing/2014/main" xmlns="" id="{00000000-0008-0000-0100-0000CB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4" name="Line 203">
          <a:extLst>
            <a:ext uri="{FF2B5EF4-FFF2-40B4-BE49-F238E27FC236}">
              <a16:creationId xmlns:a16="http://schemas.microsoft.com/office/drawing/2014/main" xmlns="" id="{00000000-0008-0000-0100-0000CC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5" name="Line 204">
          <a:extLst>
            <a:ext uri="{FF2B5EF4-FFF2-40B4-BE49-F238E27FC236}">
              <a16:creationId xmlns:a16="http://schemas.microsoft.com/office/drawing/2014/main" xmlns="" id="{00000000-0008-0000-0100-0000CD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6" name="Line 205">
          <a:extLst>
            <a:ext uri="{FF2B5EF4-FFF2-40B4-BE49-F238E27FC236}">
              <a16:creationId xmlns:a16="http://schemas.microsoft.com/office/drawing/2014/main" xmlns="" id="{00000000-0008-0000-0100-0000CE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7" name="Line 206">
          <a:extLst>
            <a:ext uri="{FF2B5EF4-FFF2-40B4-BE49-F238E27FC236}">
              <a16:creationId xmlns:a16="http://schemas.microsoft.com/office/drawing/2014/main" xmlns="" id="{00000000-0008-0000-0100-0000CF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8" name="Line 207">
          <a:extLst>
            <a:ext uri="{FF2B5EF4-FFF2-40B4-BE49-F238E27FC236}">
              <a16:creationId xmlns:a16="http://schemas.microsoft.com/office/drawing/2014/main" xmlns="" id="{00000000-0008-0000-0100-0000D0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9" name="Line 208">
          <a:extLst>
            <a:ext uri="{FF2B5EF4-FFF2-40B4-BE49-F238E27FC236}">
              <a16:creationId xmlns:a16="http://schemas.microsoft.com/office/drawing/2014/main" xmlns="" id="{00000000-0008-0000-0100-0000D1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0" name="Line 209">
          <a:extLst>
            <a:ext uri="{FF2B5EF4-FFF2-40B4-BE49-F238E27FC236}">
              <a16:creationId xmlns:a16="http://schemas.microsoft.com/office/drawing/2014/main" xmlns="" id="{00000000-0008-0000-0100-0000D2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1" name="Line 210">
          <a:extLst>
            <a:ext uri="{FF2B5EF4-FFF2-40B4-BE49-F238E27FC236}">
              <a16:creationId xmlns:a16="http://schemas.microsoft.com/office/drawing/2014/main" xmlns="" id="{00000000-0008-0000-0100-0000D3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2" name="Line 211">
          <a:extLst>
            <a:ext uri="{FF2B5EF4-FFF2-40B4-BE49-F238E27FC236}">
              <a16:creationId xmlns:a16="http://schemas.microsoft.com/office/drawing/2014/main" xmlns="" id="{00000000-0008-0000-0100-0000D4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3" name="Line 212">
          <a:extLst>
            <a:ext uri="{FF2B5EF4-FFF2-40B4-BE49-F238E27FC236}">
              <a16:creationId xmlns:a16="http://schemas.microsoft.com/office/drawing/2014/main" xmlns="" id="{00000000-0008-0000-0100-0000D5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4" name="Line 213">
          <a:extLst>
            <a:ext uri="{FF2B5EF4-FFF2-40B4-BE49-F238E27FC236}">
              <a16:creationId xmlns:a16="http://schemas.microsoft.com/office/drawing/2014/main" xmlns="" id="{00000000-0008-0000-0100-0000D6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5" name="Line 214">
          <a:extLst>
            <a:ext uri="{FF2B5EF4-FFF2-40B4-BE49-F238E27FC236}">
              <a16:creationId xmlns:a16="http://schemas.microsoft.com/office/drawing/2014/main" xmlns="" id="{00000000-0008-0000-0100-0000D7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6" name="Line 215">
          <a:extLst>
            <a:ext uri="{FF2B5EF4-FFF2-40B4-BE49-F238E27FC236}">
              <a16:creationId xmlns:a16="http://schemas.microsoft.com/office/drawing/2014/main" xmlns="" id="{00000000-0008-0000-0100-0000D8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7" name="Line 216">
          <a:extLst>
            <a:ext uri="{FF2B5EF4-FFF2-40B4-BE49-F238E27FC236}">
              <a16:creationId xmlns:a16="http://schemas.microsoft.com/office/drawing/2014/main" xmlns="" id="{00000000-0008-0000-0100-0000D9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8" name="Line 217">
          <a:extLst>
            <a:ext uri="{FF2B5EF4-FFF2-40B4-BE49-F238E27FC236}">
              <a16:creationId xmlns:a16="http://schemas.microsoft.com/office/drawing/2014/main" xmlns="" id="{00000000-0008-0000-0100-0000DA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9" name="Line 218">
          <a:extLst>
            <a:ext uri="{FF2B5EF4-FFF2-40B4-BE49-F238E27FC236}">
              <a16:creationId xmlns:a16="http://schemas.microsoft.com/office/drawing/2014/main" xmlns="" id="{00000000-0008-0000-0100-0000DB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0" name="Line 219">
          <a:extLst>
            <a:ext uri="{FF2B5EF4-FFF2-40B4-BE49-F238E27FC236}">
              <a16:creationId xmlns:a16="http://schemas.microsoft.com/office/drawing/2014/main" xmlns="" id="{00000000-0008-0000-0100-0000DC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1" name="Line 220">
          <a:extLst>
            <a:ext uri="{FF2B5EF4-FFF2-40B4-BE49-F238E27FC236}">
              <a16:creationId xmlns:a16="http://schemas.microsoft.com/office/drawing/2014/main" xmlns="" id="{00000000-0008-0000-0100-0000DD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2" name="Line 221">
          <a:extLst>
            <a:ext uri="{FF2B5EF4-FFF2-40B4-BE49-F238E27FC236}">
              <a16:creationId xmlns:a16="http://schemas.microsoft.com/office/drawing/2014/main" xmlns="" id="{00000000-0008-0000-0100-0000DE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3" name="Line 222">
          <a:extLst>
            <a:ext uri="{FF2B5EF4-FFF2-40B4-BE49-F238E27FC236}">
              <a16:creationId xmlns:a16="http://schemas.microsoft.com/office/drawing/2014/main" xmlns="" id="{00000000-0008-0000-0100-0000DF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4" name="Line 223">
          <a:extLst>
            <a:ext uri="{FF2B5EF4-FFF2-40B4-BE49-F238E27FC236}">
              <a16:creationId xmlns:a16="http://schemas.microsoft.com/office/drawing/2014/main" xmlns="" id="{00000000-0008-0000-0100-0000E0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5" name="Line 224">
          <a:extLst>
            <a:ext uri="{FF2B5EF4-FFF2-40B4-BE49-F238E27FC236}">
              <a16:creationId xmlns:a16="http://schemas.microsoft.com/office/drawing/2014/main" xmlns="" id="{00000000-0008-0000-0100-0000E1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6" name="Line 225">
          <a:extLst>
            <a:ext uri="{FF2B5EF4-FFF2-40B4-BE49-F238E27FC236}">
              <a16:creationId xmlns:a16="http://schemas.microsoft.com/office/drawing/2014/main" xmlns="" id="{00000000-0008-0000-0100-0000E2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7" name="Line 226">
          <a:extLst>
            <a:ext uri="{FF2B5EF4-FFF2-40B4-BE49-F238E27FC236}">
              <a16:creationId xmlns:a16="http://schemas.microsoft.com/office/drawing/2014/main" xmlns="" id="{00000000-0008-0000-0100-0000E3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8" name="Line 227">
          <a:extLst>
            <a:ext uri="{FF2B5EF4-FFF2-40B4-BE49-F238E27FC236}">
              <a16:creationId xmlns:a16="http://schemas.microsoft.com/office/drawing/2014/main" xmlns="" id="{00000000-0008-0000-0100-0000E4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9" name="Line 228">
          <a:extLst>
            <a:ext uri="{FF2B5EF4-FFF2-40B4-BE49-F238E27FC236}">
              <a16:creationId xmlns:a16="http://schemas.microsoft.com/office/drawing/2014/main" xmlns="" id="{00000000-0008-0000-0100-0000E5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0" name="Line 229">
          <a:extLst>
            <a:ext uri="{FF2B5EF4-FFF2-40B4-BE49-F238E27FC236}">
              <a16:creationId xmlns:a16="http://schemas.microsoft.com/office/drawing/2014/main" xmlns="" id="{00000000-0008-0000-0100-0000E6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1" name="Line 230">
          <a:extLst>
            <a:ext uri="{FF2B5EF4-FFF2-40B4-BE49-F238E27FC236}">
              <a16:creationId xmlns:a16="http://schemas.microsoft.com/office/drawing/2014/main" xmlns="" id="{00000000-0008-0000-0100-0000E7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2" name="Line 231">
          <a:extLst>
            <a:ext uri="{FF2B5EF4-FFF2-40B4-BE49-F238E27FC236}">
              <a16:creationId xmlns:a16="http://schemas.microsoft.com/office/drawing/2014/main" xmlns="" id="{00000000-0008-0000-0100-0000E8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3" name="Line 232">
          <a:extLst>
            <a:ext uri="{FF2B5EF4-FFF2-40B4-BE49-F238E27FC236}">
              <a16:creationId xmlns:a16="http://schemas.microsoft.com/office/drawing/2014/main" xmlns="" id="{00000000-0008-0000-0100-0000E9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4" name="Line 233">
          <a:extLst>
            <a:ext uri="{FF2B5EF4-FFF2-40B4-BE49-F238E27FC236}">
              <a16:creationId xmlns:a16="http://schemas.microsoft.com/office/drawing/2014/main" xmlns="" id="{00000000-0008-0000-0100-0000EA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5" name="Line 234">
          <a:extLst>
            <a:ext uri="{FF2B5EF4-FFF2-40B4-BE49-F238E27FC236}">
              <a16:creationId xmlns:a16="http://schemas.microsoft.com/office/drawing/2014/main" xmlns="" id="{00000000-0008-0000-0100-0000EB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6" name="Line 235">
          <a:extLst>
            <a:ext uri="{FF2B5EF4-FFF2-40B4-BE49-F238E27FC236}">
              <a16:creationId xmlns:a16="http://schemas.microsoft.com/office/drawing/2014/main" xmlns="" id="{00000000-0008-0000-0100-0000EC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7" name="Line 236">
          <a:extLst>
            <a:ext uri="{FF2B5EF4-FFF2-40B4-BE49-F238E27FC236}">
              <a16:creationId xmlns:a16="http://schemas.microsoft.com/office/drawing/2014/main" xmlns="" id="{00000000-0008-0000-0100-0000ED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8" name="Line 237">
          <a:extLst>
            <a:ext uri="{FF2B5EF4-FFF2-40B4-BE49-F238E27FC236}">
              <a16:creationId xmlns:a16="http://schemas.microsoft.com/office/drawing/2014/main" xmlns="" id="{00000000-0008-0000-0100-0000EE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9" name="Line 238">
          <a:extLst>
            <a:ext uri="{FF2B5EF4-FFF2-40B4-BE49-F238E27FC236}">
              <a16:creationId xmlns:a16="http://schemas.microsoft.com/office/drawing/2014/main" xmlns="" id="{00000000-0008-0000-0100-0000EF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0" name="Line 239">
          <a:extLst>
            <a:ext uri="{FF2B5EF4-FFF2-40B4-BE49-F238E27FC236}">
              <a16:creationId xmlns:a16="http://schemas.microsoft.com/office/drawing/2014/main" xmlns="" id="{00000000-0008-0000-0100-0000F0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1" name="Line 240">
          <a:extLst>
            <a:ext uri="{FF2B5EF4-FFF2-40B4-BE49-F238E27FC236}">
              <a16:creationId xmlns:a16="http://schemas.microsoft.com/office/drawing/2014/main" xmlns="" id="{00000000-0008-0000-0100-0000F1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2" name="Line 241">
          <a:extLst>
            <a:ext uri="{FF2B5EF4-FFF2-40B4-BE49-F238E27FC236}">
              <a16:creationId xmlns:a16="http://schemas.microsoft.com/office/drawing/2014/main" xmlns="" id="{00000000-0008-0000-0100-0000F2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3" name="Line 242">
          <a:extLst>
            <a:ext uri="{FF2B5EF4-FFF2-40B4-BE49-F238E27FC236}">
              <a16:creationId xmlns:a16="http://schemas.microsoft.com/office/drawing/2014/main" xmlns="" id="{00000000-0008-0000-0100-0000F3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4" name="Line 243">
          <a:extLst>
            <a:ext uri="{FF2B5EF4-FFF2-40B4-BE49-F238E27FC236}">
              <a16:creationId xmlns:a16="http://schemas.microsoft.com/office/drawing/2014/main" xmlns="" id="{00000000-0008-0000-0100-0000F4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5" name="Line 244">
          <a:extLst>
            <a:ext uri="{FF2B5EF4-FFF2-40B4-BE49-F238E27FC236}">
              <a16:creationId xmlns:a16="http://schemas.microsoft.com/office/drawing/2014/main" xmlns="" id="{00000000-0008-0000-0100-0000F5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6" name="Line 245">
          <a:extLst>
            <a:ext uri="{FF2B5EF4-FFF2-40B4-BE49-F238E27FC236}">
              <a16:creationId xmlns:a16="http://schemas.microsoft.com/office/drawing/2014/main" xmlns="" id="{00000000-0008-0000-0100-0000F6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7" name="Line 246">
          <a:extLst>
            <a:ext uri="{FF2B5EF4-FFF2-40B4-BE49-F238E27FC236}">
              <a16:creationId xmlns:a16="http://schemas.microsoft.com/office/drawing/2014/main" xmlns="" id="{00000000-0008-0000-0100-0000F7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8" name="Line 247">
          <a:extLst>
            <a:ext uri="{FF2B5EF4-FFF2-40B4-BE49-F238E27FC236}">
              <a16:creationId xmlns:a16="http://schemas.microsoft.com/office/drawing/2014/main" xmlns="" id="{00000000-0008-0000-0100-0000F8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9" name="Line 248">
          <a:extLst>
            <a:ext uri="{FF2B5EF4-FFF2-40B4-BE49-F238E27FC236}">
              <a16:creationId xmlns:a16="http://schemas.microsoft.com/office/drawing/2014/main" xmlns="" id="{00000000-0008-0000-0100-0000F9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0" name="Line 249">
          <a:extLst>
            <a:ext uri="{FF2B5EF4-FFF2-40B4-BE49-F238E27FC236}">
              <a16:creationId xmlns:a16="http://schemas.microsoft.com/office/drawing/2014/main" xmlns="" id="{00000000-0008-0000-0100-0000FA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1" name="Line 250">
          <a:extLst>
            <a:ext uri="{FF2B5EF4-FFF2-40B4-BE49-F238E27FC236}">
              <a16:creationId xmlns:a16="http://schemas.microsoft.com/office/drawing/2014/main" xmlns="" id="{00000000-0008-0000-0100-0000FB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2" name="Line 251">
          <a:extLst>
            <a:ext uri="{FF2B5EF4-FFF2-40B4-BE49-F238E27FC236}">
              <a16:creationId xmlns:a16="http://schemas.microsoft.com/office/drawing/2014/main" xmlns="" id="{00000000-0008-0000-0100-0000FC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3" name="Line 252">
          <a:extLst>
            <a:ext uri="{FF2B5EF4-FFF2-40B4-BE49-F238E27FC236}">
              <a16:creationId xmlns:a16="http://schemas.microsoft.com/office/drawing/2014/main" xmlns="" id="{00000000-0008-0000-0100-0000FD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4" name="Line 253">
          <a:extLst>
            <a:ext uri="{FF2B5EF4-FFF2-40B4-BE49-F238E27FC236}">
              <a16:creationId xmlns:a16="http://schemas.microsoft.com/office/drawing/2014/main" xmlns="" id="{00000000-0008-0000-0100-0000FE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5" name="Line 254">
          <a:extLst>
            <a:ext uri="{FF2B5EF4-FFF2-40B4-BE49-F238E27FC236}">
              <a16:creationId xmlns:a16="http://schemas.microsoft.com/office/drawing/2014/main" xmlns="" id="{00000000-0008-0000-0100-0000FF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6" name="Line 255">
          <a:extLst>
            <a:ext uri="{FF2B5EF4-FFF2-40B4-BE49-F238E27FC236}">
              <a16:creationId xmlns:a16="http://schemas.microsoft.com/office/drawing/2014/main" xmlns="" id="{00000000-0008-0000-0100-00000001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7" name="Line 256">
          <a:extLst>
            <a:ext uri="{FF2B5EF4-FFF2-40B4-BE49-F238E27FC236}">
              <a16:creationId xmlns:a16="http://schemas.microsoft.com/office/drawing/2014/main" xmlns="" id="{00000000-0008-0000-0100-00000101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13</xdr:col>
      <xdr:colOff>0</xdr:colOff>
      <xdr:row>27</xdr:row>
      <xdr:rowOff>0</xdr:rowOff>
    </xdr:to>
    <xdr:sp macro="" textlink="">
      <xdr:nvSpPr>
        <xdr:cNvPr id="258" name="AutoShape 257">
          <a:extLst>
            <a:ext uri="{FF2B5EF4-FFF2-40B4-BE49-F238E27FC236}">
              <a16:creationId xmlns:a16="http://schemas.microsoft.com/office/drawing/2014/main" xmlns="" id="{00000000-0008-0000-0100-000002010000}"/>
            </a:ext>
          </a:extLst>
        </xdr:cNvPr>
        <xdr:cNvSpPr>
          <a:spLocks noChangeArrowheads="1"/>
        </xdr:cNvSpPr>
      </xdr:nvSpPr>
      <xdr:spPr bwMode="auto">
        <a:xfrm>
          <a:off x="68580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27</xdr:row>
      <xdr:rowOff>0</xdr:rowOff>
    </xdr:from>
    <xdr:to>
      <xdr:col>19</xdr:col>
      <xdr:colOff>9525</xdr:colOff>
      <xdr:row>27</xdr:row>
      <xdr:rowOff>0</xdr:rowOff>
    </xdr:to>
    <xdr:sp macro="" textlink="">
      <xdr:nvSpPr>
        <xdr:cNvPr id="259" name="AutoShape 258">
          <a:extLst>
            <a:ext uri="{FF2B5EF4-FFF2-40B4-BE49-F238E27FC236}">
              <a16:creationId xmlns:a16="http://schemas.microsoft.com/office/drawing/2014/main" xmlns="" id="{00000000-0008-0000-0100-000003010000}"/>
            </a:ext>
          </a:extLst>
        </xdr:cNvPr>
        <xdr:cNvSpPr>
          <a:spLocks noChangeArrowheads="1"/>
        </xdr:cNvSpPr>
      </xdr:nvSpPr>
      <xdr:spPr bwMode="auto">
        <a:xfrm>
          <a:off x="10477500" y="46291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27</xdr:row>
      <xdr:rowOff>0</xdr:rowOff>
    </xdr:from>
    <xdr:to>
      <xdr:col>19</xdr:col>
      <xdr:colOff>9525</xdr:colOff>
      <xdr:row>27</xdr:row>
      <xdr:rowOff>0</xdr:rowOff>
    </xdr:to>
    <xdr:sp macro="" textlink="">
      <xdr:nvSpPr>
        <xdr:cNvPr id="260" name="AutoShape 259">
          <a:extLst>
            <a:ext uri="{FF2B5EF4-FFF2-40B4-BE49-F238E27FC236}">
              <a16:creationId xmlns:a16="http://schemas.microsoft.com/office/drawing/2014/main" xmlns="" id="{00000000-0008-0000-0100-000004010000}"/>
            </a:ext>
          </a:extLst>
        </xdr:cNvPr>
        <xdr:cNvSpPr>
          <a:spLocks noChangeArrowheads="1"/>
        </xdr:cNvSpPr>
      </xdr:nvSpPr>
      <xdr:spPr bwMode="auto">
        <a:xfrm>
          <a:off x="10477500" y="46291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61" name="AutoShape 260">
          <a:extLst>
            <a:ext uri="{FF2B5EF4-FFF2-40B4-BE49-F238E27FC236}">
              <a16:creationId xmlns:a16="http://schemas.microsoft.com/office/drawing/2014/main" xmlns="" id="{00000000-0008-0000-0100-000005010000}"/>
            </a:ext>
          </a:extLst>
        </xdr:cNvPr>
        <xdr:cNvSpPr>
          <a:spLocks noChangeArrowheads="1"/>
        </xdr:cNvSpPr>
      </xdr:nvSpPr>
      <xdr:spPr bwMode="auto">
        <a:xfrm>
          <a:off x="2247900" y="4629150"/>
          <a:ext cx="25527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62" name="AutoShape 261">
          <a:extLst>
            <a:ext uri="{FF2B5EF4-FFF2-40B4-BE49-F238E27FC236}">
              <a16:creationId xmlns:a16="http://schemas.microsoft.com/office/drawing/2014/main" xmlns="" id="{00000000-0008-0000-0100-000006010000}"/>
            </a:ext>
          </a:extLst>
        </xdr:cNvPr>
        <xdr:cNvSpPr>
          <a:spLocks noChangeArrowheads="1"/>
        </xdr:cNvSpPr>
      </xdr:nvSpPr>
      <xdr:spPr bwMode="auto">
        <a:xfrm>
          <a:off x="2247900" y="4629150"/>
          <a:ext cx="25527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13</xdr:col>
      <xdr:colOff>0</xdr:colOff>
      <xdr:row>27</xdr:row>
      <xdr:rowOff>0</xdr:rowOff>
    </xdr:to>
    <xdr:sp macro="" textlink="">
      <xdr:nvSpPr>
        <xdr:cNvPr id="263" name="AutoShape 262">
          <a:extLst>
            <a:ext uri="{FF2B5EF4-FFF2-40B4-BE49-F238E27FC236}">
              <a16:creationId xmlns:a16="http://schemas.microsoft.com/office/drawing/2014/main" xmlns="" id="{00000000-0008-0000-0100-000007010000}"/>
            </a:ext>
          </a:extLst>
        </xdr:cNvPr>
        <xdr:cNvSpPr>
          <a:spLocks noChangeArrowheads="1"/>
        </xdr:cNvSpPr>
      </xdr:nvSpPr>
      <xdr:spPr bwMode="auto">
        <a:xfrm>
          <a:off x="68580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64" name="AutoShape 263">
          <a:extLst>
            <a:ext uri="{FF2B5EF4-FFF2-40B4-BE49-F238E27FC236}">
              <a16:creationId xmlns:a16="http://schemas.microsoft.com/office/drawing/2014/main" xmlns="" id="{00000000-0008-0000-0100-000008010000}"/>
            </a:ext>
          </a:extLst>
        </xdr:cNvPr>
        <xdr:cNvSpPr>
          <a:spLocks noChangeArrowheads="1"/>
        </xdr:cNvSpPr>
      </xdr:nvSpPr>
      <xdr:spPr bwMode="auto">
        <a:xfrm>
          <a:off x="2247900" y="4629150"/>
          <a:ext cx="25527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13</xdr:col>
      <xdr:colOff>0</xdr:colOff>
      <xdr:row>27</xdr:row>
      <xdr:rowOff>0</xdr:rowOff>
    </xdr:to>
    <xdr:sp macro="" textlink="">
      <xdr:nvSpPr>
        <xdr:cNvPr id="265" name="AutoShape 264">
          <a:extLst>
            <a:ext uri="{FF2B5EF4-FFF2-40B4-BE49-F238E27FC236}">
              <a16:creationId xmlns:a16="http://schemas.microsoft.com/office/drawing/2014/main" xmlns="" id="{00000000-0008-0000-0100-000009010000}"/>
            </a:ext>
          </a:extLst>
        </xdr:cNvPr>
        <xdr:cNvSpPr>
          <a:spLocks noChangeArrowheads="1"/>
        </xdr:cNvSpPr>
      </xdr:nvSpPr>
      <xdr:spPr bwMode="auto">
        <a:xfrm>
          <a:off x="68580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27</xdr:row>
      <xdr:rowOff>0</xdr:rowOff>
    </xdr:from>
    <xdr:to>
      <xdr:col>25</xdr:col>
      <xdr:colOff>9525</xdr:colOff>
      <xdr:row>27</xdr:row>
      <xdr:rowOff>0</xdr:rowOff>
    </xdr:to>
    <xdr:sp macro="" textlink="">
      <xdr:nvSpPr>
        <xdr:cNvPr id="266" name="AutoShape 265">
          <a:extLst>
            <a:ext uri="{FF2B5EF4-FFF2-40B4-BE49-F238E27FC236}">
              <a16:creationId xmlns:a16="http://schemas.microsoft.com/office/drawing/2014/main" xmlns="" id="{00000000-0008-0000-0100-00000A010000}"/>
            </a:ext>
          </a:extLst>
        </xdr:cNvPr>
        <xdr:cNvSpPr>
          <a:spLocks noChangeArrowheads="1"/>
        </xdr:cNvSpPr>
      </xdr:nvSpPr>
      <xdr:spPr bwMode="auto">
        <a:xfrm>
          <a:off x="14592300" y="46291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27</xdr:row>
      <xdr:rowOff>0</xdr:rowOff>
    </xdr:from>
    <xdr:to>
      <xdr:col>25</xdr:col>
      <xdr:colOff>9525</xdr:colOff>
      <xdr:row>27</xdr:row>
      <xdr:rowOff>0</xdr:rowOff>
    </xdr:to>
    <xdr:sp macro="" textlink="">
      <xdr:nvSpPr>
        <xdr:cNvPr id="267" name="AutoShape 266">
          <a:extLst>
            <a:ext uri="{FF2B5EF4-FFF2-40B4-BE49-F238E27FC236}">
              <a16:creationId xmlns:a16="http://schemas.microsoft.com/office/drawing/2014/main" xmlns="" id="{00000000-0008-0000-0100-00000B010000}"/>
            </a:ext>
          </a:extLst>
        </xdr:cNvPr>
        <xdr:cNvSpPr>
          <a:spLocks noChangeArrowheads="1"/>
        </xdr:cNvSpPr>
      </xdr:nvSpPr>
      <xdr:spPr bwMode="auto">
        <a:xfrm>
          <a:off x="14592300" y="46291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268" name="AutoShape 267">
          <a:extLst>
            <a:ext uri="{FF2B5EF4-FFF2-40B4-BE49-F238E27FC236}">
              <a16:creationId xmlns:a16="http://schemas.microsoft.com/office/drawing/2014/main" xmlns="" id="{00000000-0008-0000-0100-00000C010000}"/>
            </a:ext>
          </a:extLst>
        </xdr:cNvPr>
        <xdr:cNvSpPr>
          <a:spLocks noChangeArrowheads="1"/>
        </xdr:cNvSpPr>
      </xdr:nvSpPr>
      <xdr:spPr bwMode="auto">
        <a:xfrm>
          <a:off x="109728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</xdr:row>
      <xdr:rowOff>9525</xdr:rowOff>
    </xdr:from>
    <xdr:to>
      <xdr:col>26</xdr:col>
      <xdr:colOff>0</xdr:colOff>
      <xdr:row>11</xdr:row>
      <xdr:rowOff>9525</xdr:rowOff>
    </xdr:to>
    <xdr:sp macro="" textlink="">
      <xdr:nvSpPr>
        <xdr:cNvPr id="269" name="AutoShape 268">
          <a:extLst>
            <a:ext uri="{FF2B5EF4-FFF2-40B4-BE49-F238E27FC236}">
              <a16:creationId xmlns:a16="http://schemas.microsoft.com/office/drawing/2014/main" xmlns="" id="{00000000-0008-0000-0100-00000D010000}"/>
            </a:ext>
          </a:extLst>
        </xdr:cNvPr>
        <xdr:cNvSpPr>
          <a:spLocks noChangeArrowheads="1"/>
        </xdr:cNvSpPr>
      </xdr:nvSpPr>
      <xdr:spPr bwMode="auto">
        <a:xfrm>
          <a:off x="17830800" y="1381125"/>
          <a:ext cx="0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13</xdr:row>
      <xdr:rowOff>9525</xdr:rowOff>
    </xdr:from>
    <xdr:to>
      <xdr:col>26</xdr:col>
      <xdr:colOff>0</xdr:colOff>
      <xdr:row>16</xdr:row>
      <xdr:rowOff>0</xdr:rowOff>
    </xdr:to>
    <xdr:sp macro="" textlink="">
      <xdr:nvSpPr>
        <xdr:cNvPr id="270" name="AutoShape 269">
          <a:extLst>
            <a:ext uri="{FF2B5EF4-FFF2-40B4-BE49-F238E27FC236}">
              <a16:creationId xmlns:a16="http://schemas.microsoft.com/office/drawing/2014/main" xmlns="" id="{00000000-0008-0000-0100-00000E010000}"/>
            </a:ext>
          </a:extLst>
        </xdr:cNvPr>
        <xdr:cNvSpPr>
          <a:spLocks noChangeArrowheads="1"/>
        </xdr:cNvSpPr>
      </xdr:nvSpPr>
      <xdr:spPr bwMode="auto">
        <a:xfrm>
          <a:off x="17830800" y="2238375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271" name="AutoShape 270">
          <a:extLst>
            <a:ext uri="{FF2B5EF4-FFF2-40B4-BE49-F238E27FC236}">
              <a16:creationId xmlns:a16="http://schemas.microsoft.com/office/drawing/2014/main" xmlns="" id="{00000000-0008-0000-0100-00000F010000}"/>
            </a:ext>
          </a:extLst>
        </xdr:cNvPr>
        <xdr:cNvSpPr>
          <a:spLocks noChangeArrowheads="1"/>
        </xdr:cNvSpPr>
      </xdr:nvSpPr>
      <xdr:spPr bwMode="auto">
        <a:xfrm>
          <a:off x="17830800" y="4114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272" name="AutoShape 271">
          <a:extLst>
            <a:ext uri="{FF2B5EF4-FFF2-40B4-BE49-F238E27FC236}">
              <a16:creationId xmlns:a16="http://schemas.microsoft.com/office/drawing/2014/main" xmlns="" id="{00000000-0008-0000-0100-000010010000}"/>
            </a:ext>
          </a:extLst>
        </xdr:cNvPr>
        <xdr:cNvSpPr>
          <a:spLocks noChangeArrowheads="1"/>
        </xdr:cNvSpPr>
      </xdr:nvSpPr>
      <xdr:spPr bwMode="auto">
        <a:xfrm>
          <a:off x="17830800" y="4114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18</xdr:row>
      <xdr:rowOff>9525</xdr:rowOff>
    </xdr:from>
    <xdr:to>
      <xdr:col>26</xdr:col>
      <xdr:colOff>0</xdr:colOff>
      <xdr:row>21</xdr:row>
      <xdr:rowOff>0</xdr:rowOff>
    </xdr:to>
    <xdr:sp macro="" textlink="">
      <xdr:nvSpPr>
        <xdr:cNvPr id="273" name="AutoShape 272">
          <a:extLst>
            <a:ext uri="{FF2B5EF4-FFF2-40B4-BE49-F238E27FC236}">
              <a16:creationId xmlns:a16="http://schemas.microsoft.com/office/drawing/2014/main" xmlns="" id="{00000000-0008-0000-0100-000011010000}"/>
            </a:ext>
          </a:extLst>
        </xdr:cNvPr>
        <xdr:cNvSpPr>
          <a:spLocks noChangeArrowheads="1"/>
        </xdr:cNvSpPr>
      </xdr:nvSpPr>
      <xdr:spPr bwMode="auto">
        <a:xfrm>
          <a:off x="17830800" y="3095625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27</xdr:row>
      <xdr:rowOff>0</xdr:rowOff>
    </xdr:from>
    <xdr:to>
      <xdr:col>26</xdr:col>
      <xdr:colOff>0</xdr:colOff>
      <xdr:row>27</xdr:row>
      <xdr:rowOff>0</xdr:rowOff>
    </xdr:to>
    <xdr:sp macro="" textlink="">
      <xdr:nvSpPr>
        <xdr:cNvPr id="274" name="AutoShape 273">
          <a:extLst>
            <a:ext uri="{FF2B5EF4-FFF2-40B4-BE49-F238E27FC236}">
              <a16:creationId xmlns:a16="http://schemas.microsoft.com/office/drawing/2014/main" xmlns="" id="{00000000-0008-0000-0100-000012010000}"/>
            </a:ext>
          </a:extLst>
        </xdr:cNvPr>
        <xdr:cNvSpPr>
          <a:spLocks noChangeArrowheads="1"/>
        </xdr:cNvSpPr>
      </xdr:nvSpPr>
      <xdr:spPr bwMode="auto">
        <a:xfrm>
          <a:off x="17830800" y="462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27</xdr:row>
      <xdr:rowOff>0</xdr:rowOff>
    </xdr:from>
    <xdr:to>
      <xdr:col>26</xdr:col>
      <xdr:colOff>0</xdr:colOff>
      <xdr:row>27</xdr:row>
      <xdr:rowOff>0</xdr:rowOff>
    </xdr:to>
    <xdr:sp macro="" textlink="">
      <xdr:nvSpPr>
        <xdr:cNvPr id="275" name="AutoShape 274">
          <a:extLst>
            <a:ext uri="{FF2B5EF4-FFF2-40B4-BE49-F238E27FC236}">
              <a16:creationId xmlns:a16="http://schemas.microsoft.com/office/drawing/2014/main" xmlns="" id="{00000000-0008-0000-0100-000013010000}"/>
            </a:ext>
          </a:extLst>
        </xdr:cNvPr>
        <xdr:cNvSpPr>
          <a:spLocks noChangeArrowheads="1"/>
        </xdr:cNvSpPr>
      </xdr:nvSpPr>
      <xdr:spPr bwMode="auto">
        <a:xfrm>
          <a:off x="17830800" y="462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27</xdr:row>
      <xdr:rowOff>0</xdr:rowOff>
    </xdr:from>
    <xdr:to>
      <xdr:col>26</xdr:col>
      <xdr:colOff>0</xdr:colOff>
      <xdr:row>27</xdr:row>
      <xdr:rowOff>0</xdr:rowOff>
    </xdr:to>
    <xdr:sp macro="" textlink="">
      <xdr:nvSpPr>
        <xdr:cNvPr id="276" name="AutoShape 275">
          <a:extLst>
            <a:ext uri="{FF2B5EF4-FFF2-40B4-BE49-F238E27FC236}">
              <a16:creationId xmlns:a16="http://schemas.microsoft.com/office/drawing/2014/main" xmlns="" id="{00000000-0008-0000-0100-000014010000}"/>
            </a:ext>
          </a:extLst>
        </xdr:cNvPr>
        <xdr:cNvSpPr>
          <a:spLocks noChangeArrowheads="1"/>
        </xdr:cNvSpPr>
      </xdr:nvSpPr>
      <xdr:spPr bwMode="auto">
        <a:xfrm>
          <a:off x="17830800" y="462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27</xdr:row>
      <xdr:rowOff>0</xdr:rowOff>
    </xdr:from>
    <xdr:to>
      <xdr:col>25</xdr:col>
      <xdr:colOff>9525</xdr:colOff>
      <xdr:row>27</xdr:row>
      <xdr:rowOff>0</xdr:rowOff>
    </xdr:to>
    <xdr:sp macro="" textlink="">
      <xdr:nvSpPr>
        <xdr:cNvPr id="277" name="AutoShape 276">
          <a:extLst>
            <a:ext uri="{FF2B5EF4-FFF2-40B4-BE49-F238E27FC236}">
              <a16:creationId xmlns:a16="http://schemas.microsoft.com/office/drawing/2014/main" xmlns="" id="{00000000-0008-0000-0100-000015010000}"/>
            </a:ext>
          </a:extLst>
        </xdr:cNvPr>
        <xdr:cNvSpPr>
          <a:spLocks noChangeArrowheads="1"/>
        </xdr:cNvSpPr>
      </xdr:nvSpPr>
      <xdr:spPr bwMode="auto">
        <a:xfrm>
          <a:off x="14592300" y="46291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27</xdr:row>
      <xdr:rowOff>0</xdr:rowOff>
    </xdr:from>
    <xdr:to>
      <xdr:col>25</xdr:col>
      <xdr:colOff>9525</xdr:colOff>
      <xdr:row>27</xdr:row>
      <xdr:rowOff>0</xdr:rowOff>
    </xdr:to>
    <xdr:sp macro="" textlink="">
      <xdr:nvSpPr>
        <xdr:cNvPr id="278" name="AutoShape 277">
          <a:extLst>
            <a:ext uri="{FF2B5EF4-FFF2-40B4-BE49-F238E27FC236}">
              <a16:creationId xmlns:a16="http://schemas.microsoft.com/office/drawing/2014/main" xmlns="" id="{00000000-0008-0000-0100-000016010000}"/>
            </a:ext>
          </a:extLst>
        </xdr:cNvPr>
        <xdr:cNvSpPr>
          <a:spLocks noChangeArrowheads="1"/>
        </xdr:cNvSpPr>
      </xdr:nvSpPr>
      <xdr:spPr bwMode="auto">
        <a:xfrm>
          <a:off x="14592300" y="46291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27</xdr:row>
      <xdr:rowOff>0</xdr:rowOff>
    </xdr:from>
    <xdr:to>
      <xdr:col>25</xdr:col>
      <xdr:colOff>0</xdr:colOff>
      <xdr:row>27</xdr:row>
      <xdr:rowOff>0</xdr:rowOff>
    </xdr:to>
    <xdr:sp macro="" textlink="">
      <xdr:nvSpPr>
        <xdr:cNvPr id="279" name="AutoShape 278">
          <a:extLst>
            <a:ext uri="{FF2B5EF4-FFF2-40B4-BE49-F238E27FC236}">
              <a16:creationId xmlns:a16="http://schemas.microsoft.com/office/drawing/2014/main" xmlns="" id="{00000000-0008-0000-0100-000017010000}"/>
            </a:ext>
          </a:extLst>
        </xdr:cNvPr>
        <xdr:cNvSpPr>
          <a:spLocks noChangeArrowheads="1"/>
        </xdr:cNvSpPr>
      </xdr:nvSpPr>
      <xdr:spPr bwMode="auto">
        <a:xfrm>
          <a:off x="150876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23</xdr:row>
      <xdr:rowOff>9525</xdr:rowOff>
    </xdr:from>
    <xdr:to>
      <xdr:col>26</xdr:col>
      <xdr:colOff>0</xdr:colOff>
      <xdr:row>26</xdr:row>
      <xdr:rowOff>0</xdr:rowOff>
    </xdr:to>
    <xdr:sp macro="" textlink="">
      <xdr:nvSpPr>
        <xdr:cNvPr id="280" name="AutoShape 279">
          <a:extLst>
            <a:ext uri="{FF2B5EF4-FFF2-40B4-BE49-F238E27FC236}">
              <a16:creationId xmlns:a16="http://schemas.microsoft.com/office/drawing/2014/main" xmlns="" id="{00000000-0008-0000-0100-000018010000}"/>
            </a:ext>
          </a:extLst>
        </xdr:cNvPr>
        <xdr:cNvSpPr>
          <a:spLocks noChangeArrowheads="1"/>
        </xdr:cNvSpPr>
      </xdr:nvSpPr>
      <xdr:spPr bwMode="auto">
        <a:xfrm>
          <a:off x="17830800" y="3952875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19</xdr:row>
      <xdr:rowOff>0</xdr:rowOff>
    </xdr:from>
    <xdr:to>
      <xdr:col>13</xdr:col>
      <xdr:colOff>9525</xdr:colOff>
      <xdr:row>19</xdr:row>
      <xdr:rowOff>0</xdr:rowOff>
    </xdr:to>
    <xdr:sp macro="" textlink="">
      <xdr:nvSpPr>
        <xdr:cNvPr id="281" name="AutoShape 122">
          <a:extLst>
            <a:ext uri="{FF2B5EF4-FFF2-40B4-BE49-F238E27FC236}">
              <a16:creationId xmlns:a16="http://schemas.microsoft.com/office/drawing/2014/main" xmlns="" id="{00000000-0008-0000-0100-000019010000}"/>
            </a:ext>
          </a:extLst>
        </xdr:cNvPr>
        <xdr:cNvSpPr>
          <a:spLocks noChangeArrowheads="1"/>
        </xdr:cNvSpPr>
      </xdr:nvSpPr>
      <xdr:spPr bwMode="auto">
        <a:xfrm>
          <a:off x="6362700" y="32575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19</xdr:row>
      <xdr:rowOff>0</xdr:rowOff>
    </xdr:from>
    <xdr:to>
      <xdr:col>13</xdr:col>
      <xdr:colOff>9525</xdr:colOff>
      <xdr:row>19</xdr:row>
      <xdr:rowOff>0</xdr:rowOff>
    </xdr:to>
    <xdr:sp macro="" textlink="">
      <xdr:nvSpPr>
        <xdr:cNvPr id="282" name="AutoShape 123">
          <a:extLst>
            <a:ext uri="{FF2B5EF4-FFF2-40B4-BE49-F238E27FC236}">
              <a16:creationId xmlns:a16="http://schemas.microsoft.com/office/drawing/2014/main" xmlns="" id="{00000000-0008-0000-0100-00001A010000}"/>
            </a:ext>
          </a:extLst>
        </xdr:cNvPr>
        <xdr:cNvSpPr>
          <a:spLocks noChangeArrowheads="1"/>
        </xdr:cNvSpPr>
      </xdr:nvSpPr>
      <xdr:spPr bwMode="auto">
        <a:xfrm>
          <a:off x="6362700" y="32575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18</xdr:row>
      <xdr:rowOff>0</xdr:rowOff>
    </xdr:from>
    <xdr:to>
      <xdr:col>13</xdr:col>
      <xdr:colOff>0</xdr:colOff>
      <xdr:row>21</xdr:row>
      <xdr:rowOff>9525</xdr:rowOff>
    </xdr:to>
    <xdr:sp macro="" textlink="">
      <xdr:nvSpPr>
        <xdr:cNvPr id="283" name="AutoShape 142">
          <a:extLst>
            <a:ext uri="{FF2B5EF4-FFF2-40B4-BE49-F238E27FC236}">
              <a16:creationId xmlns:a16="http://schemas.microsoft.com/office/drawing/2014/main" xmlns="" id="{00000000-0008-0000-0100-00001B010000}"/>
            </a:ext>
          </a:extLst>
        </xdr:cNvPr>
        <xdr:cNvSpPr>
          <a:spLocks noChangeArrowheads="1"/>
        </xdr:cNvSpPr>
      </xdr:nvSpPr>
      <xdr:spPr bwMode="auto">
        <a:xfrm>
          <a:off x="6858000" y="3086100"/>
          <a:ext cx="20574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13</xdr:row>
      <xdr:rowOff>9525</xdr:rowOff>
    </xdr:from>
    <xdr:to>
      <xdr:col>19</xdr:col>
      <xdr:colOff>9525</xdr:colOff>
      <xdr:row>16</xdr:row>
      <xdr:rowOff>0</xdr:rowOff>
    </xdr:to>
    <xdr:sp macro="" textlink="">
      <xdr:nvSpPr>
        <xdr:cNvPr id="284" name="AutoShape 117">
          <a:extLst>
            <a:ext uri="{FF2B5EF4-FFF2-40B4-BE49-F238E27FC236}">
              <a16:creationId xmlns:a16="http://schemas.microsoft.com/office/drawing/2014/main" xmlns="" id="{00000000-0008-0000-0100-00001C010000}"/>
            </a:ext>
          </a:extLst>
        </xdr:cNvPr>
        <xdr:cNvSpPr>
          <a:spLocks noChangeArrowheads="1"/>
        </xdr:cNvSpPr>
      </xdr:nvSpPr>
      <xdr:spPr bwMode="auto">
        <a:xfrm>
          <a:off x="10477500" y="2238375"/>
          <a:ext cx="25622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13</xdr:row>
      <xdr:rowOff>9525</xdr:rowOff>
    </xdr:from>
    <xdr:to>
      <xdr:col>25</xdr:col>
      <xdr:colOff>9525</xdr:colOff>
      <xdr:row>16</xdr:row>
      <xdr:rowOff>0</xdr:rowOff>
    </xdr:to>
    <xdr:sp macro="" textlink="">
      <xdr:nvSpPr>
        <xdr:cNvPr id="285" name="AutoShape 132">
          <a:extLst>
            <a:ext uri="{FF2B5EF4-FFF2-40B4-BE49-F238E27FC236}">
              <a16:creationId xmlns:a16="http://schemas.microsoft.com/office/drawing/2014/main" xmlns="" id="{00000000-0008-0000-0100-00001D010000}"/>
            </a:ext>
          </a:extLst>
        </xdr:cNvPr>
        <xdr:cNvSpPr>
          <a:spLocks noChangeArrowheads="1"/>
        </xdr:cNvSpPr>
      </xdr:nvSpPr>
      <xdr:spPr bwMode="auto">
        <a:xfrm>
          <a:off x="14592300" y="2238375"/>
          <a:ext cx="25622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52</xdr:row>
      <xdr:rowOff>0</xdr:rowOff>
    </xdr:from>
    <xdr:to>
      <xdr:col>23</xdr:col>
      <xdr:colOff>0</xdr:colOff>
      <xdr:row>55</xdr:row>
      <xdr:rowOff>19050</xdr:rowOff>
    </xdr:to>
    <xdr:sp macro="" textlink="">
      <xdr:nvSpPr>
        <xdr:cNvPr id="288" name="AutoShape 115">
          <a:extLst>
            <a:ext uri="{FF2B5EF4-FFF2-40B4-BE49-F238E27FC236}">
              <a16:creationId xmlns:a16="http://schemas.microsoft.com/office/drawing/2014/main" xmlns="" id="{00000000-0008-0000-0100-000020010000}"/>
            </a:ext>
          </a:extLst>
        </xdr:cNvPr>
        <xdr:cNvSpPr>
          <a:spLocks noChangeArrowheads="1"/>
        </xdr:cNvSpPr>
      </xdr:nvSpPr>
      <xdr:spPr bwMode="auto">
        <a:xfrm>
          <a:off x="2305050" y="8810625"/>
          <a:ext cx="742950" cy="7620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45</xdr:row>
      <xdr:rowOff>0</xdr:rowOff>
    </xdr:from>
    <xdr:to>
      <xdr:col>23</xdr:col>
      <xdr:colOff>0</xdr:colOff>
      <xdr:row>48</xdr:row>
      <xdr:rowOff>19050</xdr:rowOff>
    </xdr:to>
    <xdr:sp macro="" textlink="">
      <xdr:nvSpPr>
        <xdr:cNvPr id="290" name="AutoShape 115">
          <a:extLst>
            <a:ext uri="{FF2B5EF4-FFF2-40B4-BE49-F238E27FC236}">
              <a16:creationId xmlns:a16="http://schemas.microsoft.com/office/drawing/2014/main" xmlns="" id="{00000000-0008-0000-0100-000022010000}"/>
            </a:ext>
          </a:extLst>
        </xdr:cNvPr>
        <xdr:cNvSpPr>
          <a:spLocks noChangeArrowheads="1"/>
        </xdr:cNvSpPr>
      </xdr:nvSpPr>
      <xdr:spPr bwMode="auto">
        <a:xfrm>
          <a:off x="2305050" y="5591175"/>
          <a:ext cx="742950" cy="7620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60</xdr:row>
      <xdr:rowOff>0</xdr:rowOff>
    </xdr:from>
    <xdr:to>
      <xdr:col>22</xdr:col>
      <xdr:colOff>0</xdr:colOff>
      <xdr:row>63</xdr:row>
      <xdr:rowOff>19050</xdr:rowOff>
    </xdr:to>
    <xdr:sp macro="" textlink="">
      <xdr:nvSpPr>
        <xdr:cNvPr id="291" name="AutoShape 115">
          <a:extLst>
            <a:ext uri="{FF2B5EF4-FFF2-40B4-BE49-F238E27FC236}">
              <a16:creationId xmlns:a16="http://schemas.microsoft.com/office/drawing/2014/main" xmlns="" id="{00000000-0008-0000-0100-000020010000}"/>
            </a:ext>
          </a:extLst>
        </xdr:cNvPr>
        <xdr:cNvSpPr>
          <a:spLocks noChangeArrowheads="1"/>
        </xdr:cNvSpPr>
      </xdr:nvSpPr>
      <xdr:spPr bwMode="auto">
        <a:xfrm>
          <a:off x="5279571" y="9851571"/>
          <a:ext cx="612322" cy="631372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79"/>
  <sheetViews>
    <sheetView tabSelected="1" topLeftCell="A3" zoomScale="70" zoomScaleNormal="70" workbookViewId="0">
      <selection activeCell="AZ16" sqref="AZ16"/>
    </sheetView>
  </sheetViews>
  <sheetFormatPr defaultRowHeight="13.5" x14ac:dyDescent="0.15"/>
  <cols>
    <col min="1" max="4" width="3.25" customWidth="1"/>
    <col min="5" max="6" width="3.75" customWidth="1"/>
    <col min="7" max="27" width="3.25" customWidth="1"/>
    <col min="28" max="29" width="3.875" customWidth="1"/>
    <col min="30" max="90" width="3.25" customWidth="1"/>
  </cols>
  <sheetData>
    <row r="1" spans="1:44" ht="33" customHeight="1" x14ac:dyDescent="0.15">
      <c r="A1" s="196" t="s">
        <v>65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24"/>
    </row>
    <row r="2" spans="1:44" ht="31.5" customHeight="1" x14ac:dyDescent="0.15">
      <c r="A2" s="197" t="s">
        <v>66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25"/>
    </row>
    <row r="3" spans="1:44" s="27" customFormat="1" ht="23.25" customHeight="1" x14ac:dyDescent="0.15">
      <c r="A3" s="133" t="s">
        <v>111</v>
      </c>
      <c r="B3" s="134"/>
      <c r="C3" s="134"/>
      <c r="D3" s="134"/>
      <c r="E3" s="134"/>
      <c r="F3" s="134"/>
      <c r="G3" s="135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</row>
    <row r="4" spans="1:44" s="27" customFormat="1" ht="23.25" customHeight="1" x14ac:dyDescent="0.15">
      <c r="A4" s="1" t="s">
        <v>0</v>
      </c>
      <c r="B4" s="28"/>
    </row>
    <row r="5" spans="1:44" ht="19.5" customHeight="1" x14ac:dyDescent="0.15">
      <c r="A5" s="271" t="s">
        <v>62</v>
      </c>
      <c r="B5" s="271"/>
      <c r="C5" s="271"/>
      <c r="D5" s="271"/>
      <c r="E5" s="270" t="s">
        <v>10</v>
      </c>
      <c r="F5" s="270"/>
      <c r="G5" s="3"/>
      <c r="H5" s="3"/>
      <c r="I5" s="3"/>
      <c r="J5" s="3"/>
      <c r="K5" s="3"/>
      <c r="L5" s="3"/>
      <c r="M5" s="3"/>
      <c r="N5" s="3"/>
      <c r="O5" s="3"/>
      <c r="P5" s="3"/>
      <c r="X5" s="268" t="s">
        <v>67</v>
      </c>
      <c r="Y5" s="269"/>
      <c r="Z5" s="269"/>
      <c r="AA5" s="269"/>
      <c r="AB5" s="266" t="s">
        <v>4</v>
      </c>
      <c r="AC5" s="266"/>
      <c r="AD5" s="6"/>
      <c r="AE5" s="6"/>
      <c r="AF5" s="6"/>
      <c r="AG5" s="6"/>
      <c r="AH5" s="6"/>
      <c r="AI5" s="6"/>
      <c r="AJ5" s="6"/>
      <c r="AK5" s="6"/>
      <c r="AL5" s="6"/>
    </row>
    <row r="6" spans="1:44" ht="19.5" customHeight="1" x14ac:dyDescent="0.15">
      <c r="A6" s="271"/>
      <c r="B6" s="271"/>
      <c r="C6" s="271"/>
      <c r="D6" s="271"/>
      <c r="E6" s="270"/>
      <c r="F6" s="270"/>
      <c r="G6" s="4"/>
      <c r="H6" s="4"/>
      <c r="I6" s="4"/>
      <c r="J6" s="4"/>
      <c r="K6" s="4"/>
      <c r="L6" s="4"/>
      <c r="M6" s="4"/>
      <c r="N6" s="5"/>
      <c r="O6" s="6"/>
      <c r="P6" s="3"/>
      <c r="X6" s="269"/>
      <c r="Y6" s="269"/>
      <c r="Z6" s="269"/>
      <c r="AA6" s="269"/>
      <c r="AB6" s="266"/>
      <c r="AC6" s="266"/>
      <c r="AD6" s="4"/>
      <c r="AE6" s="4"/>
      <c r="AF6" s="4"/>
      <c r="AG6" s="4"/>
      <c r="AH6" s="4"/>
      <c r="AI6" s="136"/>
      <c r="AJ6" s="6"/>
      <c r="AK6" s="6"/>
      <c r="AL6" s="6"/>
    </row>
    <row r="7" spans="1:44" ht="19.5" customHeight="1" x14ac:dyDescent="0.15">
      <c r="A7" s="7"/>
      <c r="E7" s="23"/>
      <c r="F7" s="24"/>
      <c r="G7" s="6"/>
      <c r="I7" s="9"/>
      <c r="J7" s="9"/>
      <c r="K7" s="9" t="s">
        <v>1</v>
      </c>
      <c r="L7" s="9"/>
      <c r="M7" s="9"/>
      <c r="N7" s="30" t="s">
        <v>18</v>
      </c>
      <c r="O7" s="6"/>
      <c r="P7" s="6"/>
      <c r="X7" s="23"/>
      <c r="Y7" s="23"/>
      <c r="Z7" s="23"/>
      <c r="AA7" s="23"/>
      <c r="AB7" s="25"/>
      <c r="AC7" s="26"/>
      <c r="AD7" s="9"/>
      <c r="AE7" s="9"/>
      <c r="AF7" s="9" t="s">
        <v>1</v>
      </c>
      <c r="AG7" s="9"/>
      <c r="AH7" s="9"/>
      <c r="AI7" s="137" t="s">
        <v>75</v>
      </c>
      <c r="AJ7" s="18"/>
      <c r="AK7" s="18"/>
      <c r="AL7" s="6"/>
    </row>
    <row r="8" spans="1:44" ht="19.5" customHeight="1" x14ac:dyDescent="0.15">
      <c r="A8" s="127"/>
      <c r="B8" s="127"/>
      <c r="C8" s="127"/>
      <c r="D8" s="127"/>
      <c r="E8" s="128"/>
      <c r="F8" s="128"/>
      <c r="G8" s="6"/>
      <c r="I8" s="11" t="str">
        <f>IF(J7="","",IF(J7&gt;L7,1,0)+IF(J8&gt;L8,1,0)+IF(J9&gt;L9,1,0))</f>
        <v/>
      </c>
      <c r="J8" s="9"/>
      <c r="K8" s="9" t="s">
        <v>1</v>
      </c>
      <c r="L8" s="9"/>
      <c r="M8" s="11" t="str">
        <f>IF(L7="","",IF(L7&gt;J7,1,0)+IF(L8&gt;J8,1,0)+IF(L9&gt;J9,1,0))</f>
        <v/>
      </c>
      <c r="O8" s="12"/>
      <c r="P8" s="5"/>
      <c r="X8" s="23"/>
      <c r="Y8" s="23"/>
      <c r="Z8" s="123"/>
      <c r="AA8" s="23"/>
      <c r="AB8" s="25"/>
      <c r="AC8" s="26"/>
      <c r="AD8" s="11" t="str">
        <f>IF(AE7="","",IF(AE7&gt;AG7,1,0)+IF(AE8&gt;AG8,1,0)+IF(AE9&gt;AG9,1,0))</f>
        <v/>
      </c>
      <c r="AE8" s="9"/>
      <c r="AF8" s="9" t="s">
        <v>1</v>
      </c>
      <c r="AG8" s="9"/>
      <c r="AH8" s="11" t="str">
        <f>IF(AG7="","",IF(AG7&gt;AE7,1,0)+IF(AG8&gt;AE8,1,0)+IF(AG9&gt;AE9,1,0))</f>
        <v/>
      </c>
      <c r="AI8" s="138"/>
      <c r="AL8" s="6"/>
    </row>
    <row r="9" spans="1:44" ht="19.5" customHeight="1" x14ac:dyDescent="0.15">
      <c r="A9" s="127"/>
      <c r="B9" s="127"/>
      <c r="C9" s="127"/>
      <c r="D9" s="127"/>
      <c r="E9" s="128"/>
      <c r="F9" s="128"/>
      <c r="G9" s="6"/>
      <c r="I9" s="9"/>
      <c r="J9" s="9"/>
      <c r="K9" s="9" t="s">
        <v>1</v>
      </c>
      <c r="L9" s="9"/>
      <c r="M9" s="9"/>
      <c r="N9" s="31" t="s">
        <v>2</v>
      </c>
      <c r="O9" s="13"/>
      <c r="P9" s="10"/>
      <c r="X9" s="23"/>
      <c r="Y9" s="23"/>
      <c r="Z9" s="123"/>
      <c r="AA9" s="123"/>
      <c r="AB9" s="25"/>
      <c r="AC9" s="26"/>
      <c r="AD9" s="9"/>
      <c r="AE9" s="9"/>
      <c r="AF9" s="9" t="s">
        <v>1</v>
      </c>
      <c r="AG9" s="9"/>
      <c r="AH9" s="9"/>
      <c r="AI9" s="139" t="s">
        <v>2</v>
      </c>
      <c r="AJ9" s="19"/>
      <c r="AK9" s="20"/>
      <c r="AL9" s="13"/>
    </row>
    <row r="10" spans="1:44" ht="19.5" customHeight="1" x14ac:dyDescent="0.15">
      <c r="A10" s="267" t="s">
        <v>68</v>
      </c>
      <c r="B10" s="267"/>
      <c r="C10" s="267"/>
      <c r="D10" s="267"/>
      <c r="E10" s="266" t="s">
        <v>11</v>
      </c>
      <c r="F10" s="266"/>
      <c r="G10" s="15"/>
      <c r="H10" s="15"/>
      <c r="I10" s="15"/>
      <c r="J10" s="15"/>
      <c r="K10" s="15"/>
      <c r="L10" s="129"/>
      <c r="M10" s="15"/>
      <c r="N10" s="32" t="s">
        <v>71</v>
      </c>
      <c r="O10" s="6"/>
      <c r="P10" s="10"/>
      <c r="Q10" s="17"/>
      <c r="R10" s="22"/>
      <c r="S10" s="22"/>
      <c r="T10" s="22"/>
      <c r="U10" s="22"/>
      <c r="V10" s="22"/>
      <c r="X10" s="267" t="s">
        <v>68</v>
      </c>
      <c r="Y10" s="267"/>
      <c r="Z10" s="267"/>
      <c r="AA10" s="267"/>
      <c r="AB10" s="266" t="s">
        <v>14</v>
      </c>
      <c r="AC10" s="266"/>
      <c r="AD10" s="6"/>
      <c r="AE10" s="6"/>
      <c r="AF10" s="6"/>
      <c r="AG10" s="6"/>
      <c r="AH10" s="6"/>
      <c r="AI10" s="140" t="s">
        <v>85</v>
      </c>
      <c r="AJ10" s="13"/>
      <c r="AK10" s="10"/>
      <c r="AL10" s="13"/>
    </row>
    <row r="11" spans="1:44" ht="19.5" customHeight="1" thickBot="1" x14ac:dyDescent="0.2">
      <c r="A11" s="267"/>
      <c r="B11" s="267"/>
      <c r="C11" s="267"/>
      <c r="D11" s="267"/>
      <c r="E11" s="266"/>
      <c r="F11" s="266"/>
      <c r="G11" s="6"/>
      <c r="H11" s="6"/>
      <c r="I11" s="6"/>
      <c r="J11" s="6"/>
      <c r="K11" s="6"/>
      <c r="L11" s="6"/>
      <c r="M11" s="6"/>
      <c r="N11" s="4"/>
      <c r="O11" s="6"/>
      <c r="P11" s="10"/>
      <c r="Q11" s="17"/>
      <c r="R11" s="34" t="s">
        <v>7</v>
      </c>
      <c r="X11" s="267"/>
      <c r="Y11" s="267"/>
      <c r="Z11" s="267"/>
      <c r="AA11" s="267"/>
      <c r="AB11" s="266"/>
      <c r="AC11" s="266"/>
      <c r="AD11" s="4"/>
      <c r="AE11" s="4"/>
      <c r="AF11" s="4"/>
      <c r="AG11" s="4"/>
      <c r="AH11" s="4"/>
      <c r="AI11" s="141"/>
      <c r="AJ11" s="6"/>
      <c r="AK11" s="10"/>
      <c r="AL11" s="13"/>
      <c r="AM11" s="34" t="s">
        <v>6</v>
      </c>
    </row>
    <row r="12" spans="1:44" ht="19.5" customHeight="1" thickTop="1" x14ac:dyDescent="0.15">
      <c r="A12" s="7"/>
      <c r="E12" s="23"/>
      <c r="F12" s="24"/>
      <c r="G12" s="6"/>
      <c r="H12" s="6"/>
      <c r="I12" s="6"/>
      <c r="J12" s="6"/>
      <c r="K12" s="9"/>
      <c r="L12" s="9"/>
      <c r="M12" s="9" t="s">
        <v>1</v>
      </c>
      <c r="N12" s="9"/>
      <c r="O12" s="9"/>
      <c r="P12" s="30" t="s">
        <v>19</v>
      </c>
      <c r="Q12" s="17"/>
      <c r="R12" s="247"/>
      <c r="S12" s="248"/>
      <c r="T12" s="248"/>
      <c r="U12" s="248"/>
      <c r="V12" s="249"/>
      <c r="X12" s="23"/>
      <c r="Y12" s="23"/>
      <c r="Z12" s="123"/>
      <c r="AA12" s="123"/>
      <c r="AB12" s="25"/>
      <c r="AC12" s="26"/>
      <c r="AD12" s="6"/>
      <c r="AE12" s="6"/>
      <c r="AF12" s="9"/>
      <c r="AG12" s="9"/>
      <c r="AH12" s="9" t="s">
        <v>1</v>
      </c>
      <c r="AI12" s="142"/>
      <c r="AJ12" s="9"/>
      <c r="AK12" s="10" t="s">
        <v>24</v>
      </c>
      <c r="AL12" s="13"/>
      <c r="AM12" s="247"/>
      <c r="AN12" s="248"/>
      <c r="AO12" s="248"/>
      <c r="AP12" s="248"/>
      <c r="AQ12" s="249"/>
    </row>
    <row r="13" spans="1:44" ht="19.5" customHeight="1" thickBot="1" x14ac:dyDescent="0.2">
      <c r="A13" s="7"/>
      <c r="E13" s="23"/>
      <c r="F13" s="24"/>
      <c r="G13" s="6"/>
      <c r="H13" s="6"/>
      <c r="I13" s="6"/>
      <c r="J13" s="6"/>
      <c r="K13" s="11" t="str">
        <f>IF(L12="","",IF(L12&gt;N12,1,0)+IF(L13&gt;N13,1,0)+IF(L14&gt;N14,1,0))</f>
        <v/>
      </c>
      <c r="L13" s="9"/>
      <c r="M13" s="9" t="s">
        <v>1</v>
      </c>
      <c r="N13" s="9"/>
      <c r="O13" s="11" t="str">
        <f>IF(N12="","",IF(N12&gt;L12,1,0)+IF(N13&gt;L13,1,0)+IF(N14&gt;L14,1,0))</f>
        <v/>
      </c>
      <c r="P13" s="31"/>
      <c r="Q13" s="33"/>
      <c r="R13" s="250"/>
      <c r="S13" s="251"/>
      <c r="T13" s="251"/>
      <c r="U13" s="251"/>
      <c r="V13" s="252"/>
      <c r="X13" s="23"/>
      <c r="Y13" s="23"/>
      <c r="Z13" s="123"/>
      <c r="AA13" s="123"/>
      <c r="AB13" s="25"/>
      <c r="AC13" s="26"/>
      <c r="AD13" s="6"/>
      <c r="AE13" s="6"/>
      <c r="AF13" s="11" t="str">
        <f>IF(AG12="","",IF(AG12&gt;AI12,1,0)+IF(AG13&gt;AI13,1,0)+IF(AG14&gt;AI14,1,0))</f>
        <v/>
      </c>
      <c r="AG13" s="9"/>
      <c r="AH13" s="9" t="s">
        <v>1</v>
      </c>
      <c r="AI13" s="142"/>
      <c r="AJ13" s="11" t="str">
        <f>IF(AI12="","",IF(AI12&gt;AG12,1,0)+IF(AI13&gt;AG13,1,0)+IF(AI14&gt;AG14,1,0))</f>
        <v/>
      </c>
      <c r="AK13" s="10"/>
      <c r="AL13" s="12"/>
      <c r="AM13" s="250"/>
      <c r="AN13" s="251"/>
      <c r="AO13" s="251"/>
      <c r="AP13" s="251"/>
      <c r="AQ13" s="252"/>
    </row>
    <row r="14" spans="1:44" ht="19.5" customHeight="1" thickTop="1" x14ac:dyDescent="0.15">
      <c r="A14" s="7"/>
      <c r="E14" s="23"/>
      <c r="F14" s="24"/>
      <c r="G14" s="6"/>
      <c r="H14" s="6"/>
      <c r="I14" s="6"/>
      <c r="J14" s="6"/>
      <c r="K14" s="9"/>
      <c r="L14" s="9"/>
      <c r="M14" s="9" t="s">
        <v>1</v>
      </c>
      <c r="N14" s="9"/>
      <c r="O14" s="9"/>
      <c r="P14" s="31" t="s">
        <v>2</v>
      </c>
      <c r="X14" s="23"/>
      <c r="Y14" s="23"/>
      <c r="Z14" s="123"/>
      <c r="AA14" s="123"/>
      <c r="AB14" s="25"/>
      <c r="AC14" s="26"/>
      <c r="AD14" s="6"/>
      <c r="AE14" s="6"/>
      <c r="AF14" s="9"/>
      <c r="AG14" s="9"/>
      <c r="AH14" s="9" t="s">
        <v>1</v>
      </c>
      <c r="AI14" s="142"/>
      <c r="AJ14" s="9"/>
      <c r="AK14" s="10" t="s">
        <v>2</v>
      </c>
      <c r="AL14" s="13"/>
    </row>
    <row r="15" spans="1:44" ht="19.5" customHeight="1" x14ac:dyDescent="0.15">
      <c r="A15" s="267" t="s">
        <v>68</v>
      </c>
      <c r="B15" s="267"/>
      <c r="C15" s="267"/>
      <c r="D15" s="267"/>
      <c r="E15" s="266" t="s">
        <v>12</v>
      </c>
      <c r="F15" s="266"/>
      <c r="G15" s="6"/>
      <c r="H15" s="6"/>
      <c r="I15" s="6"/>
      <c r="J15" s="6"/>
      <c r="K15" s="6"/>
      <c r="L15" s="6"/>
      <c r="M15" s="6"/>
      <c r="N15" s="6"/>
      <c r="O15" s="6"/>
      <c r="P15" s="32" t="s">
        <v>74</v>
      </c>
      <c r="X15" s="267" t="s">
        <v>68</v>
      </c>
      <c r="Y15" s="267"/>
      <c r="Z15" s="267"/>
      <c r="AA15" s="267"/>
      <c r="AB15" s="266" t="s">
        <v>15</v>
      </c>
      <c r="AC15" s="266"/>
      <c r="AD15" s="6"/>
      <c r="AE15" s="6"/>
      <c r="AF15" s="6"/>
      <c r="AG15" s="6"/>
      <c r="AH15" s="6"/>
      <c r="AI15" s="139"/>
      <c r="AJ15" s="6"/>
      <c r="AK15" s="14" t="s">
        <v>76</v>
      </c>
      <c r="AL15" s="13"/>
    </row>
    <row r="16" spans="1:44" ht="19.5" customHeight="1" x14ac:dyDescent="0.15">
      <c r="A16" s="267"/>
      <c r="B16" s="267"/>
      <c r="C16" s="267"/>
      <c r="D16" s="267"/>
      <c r="E16" s="266"/>
      <c r="F16" s="266"/>
      <c r="G16" s="4"/>
      <c r="H16" s="4"/>
      <c r="I16" s="4"/>
      <c r="J16" s="4"/>
      <c r="K16" s="4"/>
      <c r="L16" s="4"/>
      <c r="M16" s="4"/>
      <c r="N16" s="5"/>
      <c r="O16" s="6"/>
      <c r="P16" s="10"/>
      <c r="X16" s="267"/>
      <c r="Y16" s="267"/>
      <c r="Z16" s="267"/>
      <c r="AA16" s="267"/>
      <c r="AB16" s="266"/>
      <c r="AC16" s="266"/>
      <c r="AD16" s="4"/>
      <c r="AE16" s="4"/>
      <c r="AF16" s="4"/>
      <c r="AG16" s="4"/>
      <c r="AH16" s="4"/>
      <c r="AI16" s="136"/>
      <c r="AJ16" s="6"/>
      <c r="AK16" s="10"/>
      <c r="AL16" s="13"/>
    </row>
    <row r="17" spans="1:43" ht="19.5" customHeight="1" x14ac:dyDescent="0.15">
      <c r="A17" s="7"/>
      <c r="E17" s="23"/>
      <c r="F17" s="24"/>
      <c r="G17" s="6"/>
      <c r="H17" s="6"/>
      <c r="I17" s="9"/>
      <c r="J17" s="9"/>
      <c r="K17" s="9" t="s">
        <v>1</v>
      </c>
      <c r="L17" s="9"/>
      <c r="M17" s="9"/>
      <c r="N17" s="30" t="s">
        <v>73</v>
      </c>
      <c r="O17" s="6"/>
      <c r="P17" s="10"/>
      <c r="X17" s="2"/>
      <c r="Y17" s="2"/>
      <c r="Z17" s="2"/>
      <c r="AA17" s="2"/>
      <c r="AB17" s="25"/>
      <c r="AC17" s="26"/>
      <c r="AD17" s="9"/>
      <c r="AE17" s="9"/>
      <c r="AF17" s="9" t="s">
        <v>1</v>
      </c>
      <c r="AG17" s="9"/>
      <c r="AH17" s="9"/>
      <c r="AI17" s="137" t="s">
        <v>20</v>
      </c>
      <c r="AJ17" s="15"/>
      <c r="AK17" s="21"/>
      <c r="AL17" s="13"/>
    </row>
    <row r="18" spans="1:43" ht="19.5" customHeight="1" x14ac:dyDescent="0.15">
      <c r="A18" s="7"/>
      <c r="E18" s="23"/>
      <c r="F18" s="24"/>
      <c r="G18" s="6"/>
      <c r="H18" s="6"/>
      <c r="I18" s="11" t="str">
        <f>IF(J17="","",IF(J17&gt;L17,1,0)+IF(J18&gt;L18,1,0)+IF(J19&gt;L19,1,0))</f>
        <v/>
      </c>
      <c r="J18" s="9"/>
      <c r="K18" s="9" t="s">
        <v>1</v>
      </c>
      <c r="L18" s="9"/>
      <c r="M18" s="11" t="str">
        <f>IF(L17="","",IF(L17&gt;J17,1,0)+IF(L18&gt;J18,1,0)+IF(L19&gt;J19,1,0))</f>
        <v/>
      </c>
      <c r="N18" s="31"/>
      <c r="O18" s="4"/>
      <c r="P18" s="4"/>
      <c r="X18" s="23"/>
      <c r="Y18" s="23"/>
      <c r="Z18" s="23"/>
      <c r="AA18" s="23"/>
      <c r="AB18" s="25"/>
      <c r="AC18" s="26"/>
      <c r="AD18" s="11" t="str">
        <f>IF(AE17="","",IF(AE17&gt;AG17,1,0)+IF(AE18&gt;AG18,1,0)+IF(AE19&gt;AG19,1,0))</f>
        <v/>
      </c>
      <c r="AE18" s="9"/>
      <c r="AF18" s="9" t="s">
        <v>1</v>
      </c>
      <c r="AG18" s="9"/>
      <c r="AH18" s="11" t="str">
        <f>IF(AG17="","",IF(AG17&gt;AE17,1,0)+IF(AG18&gt;AE18,1,0)+IF(AG19&gt;AE19,1,0))</f>
        <v/>
      </c>
      <c r="AI18" s="137"/>
      <c r="AJ18" s="6"/>
      <c r="AK18" s="6"/>
      <c r="AL18" s="6"/>
    </row>
    <row r="19" spans="1:43" ht="19.5" customHeight="1" x14ac:dyDescent="0.15">
      <c r="A19" s="7"/>
      <c r="E19" s="23"/>
      <c r="F19" s="24"/>
      <c r="G19" s="6"/>
      <c r="H19" s="6"/>
      <c r="I19" s="9"/>
      <c r="J19" s="9"/>
      <c r="K19" s="9" t="s">
        <v>1</v>
      </c>
      <c r="L19" s="9"/>
      <c r="M19" s="9"/>
      <c r="N19" s="31" t="s">
        <v>2</v>
      </c>
      <c r="O19" s="6"/>
      <c r="P19" s="6"/>
      <c r="X19" s="23"/>
      <c r="Y19" s="23"/>
      <c r="Z19" s="23"/>
      <c r="AA19" s="23"/>
      <c r="AB19" s="25"/>
      <c r="AC19" s="26"/>
      <c r="AD19" s="9"/>
      <c r="AE19" s="9"/>
      <c r="AF19" s="9" t="s">
        <v>1</v>
      </c>
      <c r="AG19" s="9"/>
      <c r="AH19" s="9"/>
      <c r="AI19" s="137" t="s">
        <v>2</v>
      </c>
      <c r="AJ19" s="6"/>
      <c r="AK19" s="6"/>
      <c r="AL19" s="6"/>
    </row>
    <row r="20" spans="1:43" ht="19.5" customHeight="1" x14ac:dyDescent="0.15">
      <c r="A20" s="268" t="s">
        <v>67</v>
      </c>
      <c r="B20" s="269"/>
      <c r="C20" s="269"/>
      <c r="D20" s="269"/>
      <c r="E20" s="270" t="s">
        <v>13</v>
      </c>
      <c r="F20" s="270"/>
      <c r="G20" s="15"/>
      <c r="H20" s="15"/>
      <c r="I20" s="15"/>
      <c r="J20" s="15"/>
      <c r="K20" s="15"/>
      <c r="L20" s="15"/>
      <c r="M20" s="15"/>
      <c r="N20" s="29" t="s">
        <v>72</v>
      </c>
      <c r="O20" s="6"/>
      <c r="P20" s="6"/>
      <c r="X20" s="271" t="s">
        <v>64</v>
      </c>
      <c r="Y20" s="271"/>
      <c r="Z20" s="271"/>
      <c r="AA20" s="271"/>
      <c r="AB20" s="266" t="s">
        <v>16</v>
      </c>
      <c r="AC20" s="266"/>
      <c r="AD20" s="15"/>
      <c r="AE20" s="15"/>
      <c r="AF20" s="15"/>
      <c r="AG20" s="15"/>
      <c r="AH20" s="15"/>
      <c r="AI20" s="143" t="s">
        <v>59</v>
      </c>
      <c r="AJ20" s="6"/>
      <c r="AK20" s="6"/>
      <c r="AL20" s="3"/>
    </row>
    <row r="21" spans="1:43" ht="19.5" customHeight="1" x14ac:dyDescent="0.15">
      <c r="A21" s="269"/>
      <c r="B21" s="269"/>
      <c r="C21" s="269"/>
      <c r="D21" s="269"/>
      <c r="E21" s="270"/>
      <c r="F21" s="270"/>
      <c r="G21" s="6"/>
      <c r="H21" s="6"/>
      <c r="I21" s="6"/>
      <c r="J21" s="6"/>
      <c r="K21" s="6"/>
      <c r="L21" s="6"/>
      <c r="M21" s="6"/>
      <c r="N21" s="6"/>
      <c r="O21" s="6"/>
      <c r="P21" s="6"/>
      <c r="X21" s="271"/>
      <c r="Y21" s="271"/>
      <c r="Z21" s="271"/>
      <c r="AA21" s="271"/>
      <c r="AB21" s="266"/>
      <c r="AC21" s="266"/>
      <c r="AD21" s="6"/>
      <c r="AE21" s="6"/>
      <c r="AF21" s="6"/>
      <c r="AG21" s="6"/>
      <c r="AH21" s="6"/>
      <c r="AI21" s="6"/>
      <c r="AJ21" s="6"/>
      <c r="AK21" s="6"/>
      <c r="AL21" s="6"/>
    </row>
    <row r="22" spans="1:43" ht="9.75" customHeight="1" x14ac:dyDescent="0.1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</row>
    <row r="23" spans="1:43" ht="9.75" customHeight="1" x14ac:dyDescent="0.15"/>
    <row r="24" spans="1:43" ht="19.5" customHeight="1" x14ac:dyDescent="0.15">
      <c r="A24" s="253"/>
      <c r="B24" s="253"/>
      <c r="C24" s="253"/>
      <c r="D24" s="253"/>
      <c r="E24" s="265" t="s">
        <v>70</v>
      </c>
      <c r="F24" s="265"/>
      <c r="G24" s="3"/>
      <c r="H24" s="3"/>
      <c r="I24" s="3"/>
      <c r="J24" s="3"/>
      <c r="K24" s="3"/>
      <c r="L24" s="3"/>
      <c r="M24" s="3"/>
      <c r="N24" s="3"/>
      <c r="O24" s="3"/>
      <c r="U24" s="18"/>
      <c r="V24" s="18"/>
      <c r="X24" s="253"/>
      <c r="Y24" s="253"/>
      <c r="Z24" s="253"/>
      <c r="AA24" s="253"/>
      <c r="AB24" s="265" t="s">
        <v>77</v>
      </c>
      <c r="AC24" s="265"/>
      <c r="AD24" s="3"/>
      <c r="AE24" s="3"/>
      <c r="AF24" s="3"/>
      <c r="AG24" s="3"/>
      <c r="AH24" s="3"/>
      <c r="AI24" s="3"/>
      <c r="AJ24" s="3"/>
      <c r="AK24" s="3"/>
      <c r="AL24" s="3"/>
    </row>
    <row r="25" spans="1:43" ht="19.5" customHeight="1" x14ac:dyDescent="0.15">
      <c r="A25" s="253"/>
      <c r="B25" s="253"/>
      <c r="C25" s="253"/>
      <c r="D25" s="253"/>
      <c r="E25" s="265"/>
      <c r="F25" s="265"/>
      <c r="G25" s="4"/>
      <c r="H25" s="4"/>
      <c r="I25" s="4"/>
      <c r="J25" s="4"/>
      <c r="K25" s="4"/>
      <c r="L25" s="4"/>
      <c r="M25" s="4"/>
      <c r="N25" s="5"/>
      <c r="O25" s="6"/>
      <c r="U25" s="18"/>
      <c r="V25" s="18"/>
      <c r="X25" s="253"/>
      <c r="Y25" s="253"/>
      <c r="Z25" s="253"/>
      <c r="AA25" s="253"/>
      <c r="AB25" s="265"/>
      <c r="AC25" s="265"/>
      <c r="AD25" s="4"/>
      <c r="AE25" s="4"/>
      <c r="AF25" s="4"/>
      <c r="AG25" s="4"/>
      <c r="AH25" s="4"/>
      <c r="AI25" s="4"/>
      <c r="AJ25" s="4"/>
      <c r="AK25" s="5"/>
      <c r="AL25" s="6"/>
    </row>
    <row r="26" spans="1:43" ht="19.5" customHeight="1" x14ac:dyDescent="0.15">
      <c r="A26" s="7"/>
      <c r="F26" s="126"/>
      <c r="G26" s="6"/>
      <c r="H26" s="6"/>
      <c r="I26" s="9"/>
      <c r="J26" s="9"/>
      <c r="K26" s="9" t="s">
        <v>1</v>
      </c>
      <c r="L26" s="9"/>
      <c r="M26" s="9"/>
      <c r="N26" s="10"/>
      <c r="O26" s="6"/>
      <c r="U26" s="18"/>
      <c r="V26" s="18"/>
      <c r="X26" s="7"/>
      <c r="AC26" s="8"/>
      <c r="AD26" s="6"/>
      <c r="AE26" s="6"/>
      <c r="AF26" s="9"/>
      <c r="AG26" s="9"/>
      <c r="AH26" s="9" t="s">
        <v>1</v>
      </c>
      <c r="AI26" s="9"/>
      <c r="AJ26" s="9"/>
      <c r="AK26" s="10"/>
      <c r="AL26" s="6"/>
    </row>
    <row r="27" spans="1:43" ht="19.5" customHeight="1" thickBot="1" x14ac:dyDescent="0.2">
      <c r="A27" s="7"/>
      <c r="F27" s="126"/>
      <c r="G27" s="6"/>
      <c r="H27" s="6"/>
      <c r="I27" s="11" t="str">
        <f>IF(J26="","",IF(J26&gt;L26,1,0)+IF(J27&gt;L27,1,0)+IF(J28&gt;L28,1,0))</f>
        <v/>
      </c>
      <c r="J27" s="9"/>
      <c r="K27" s="9" t="s">
        <v>1</v>
      </c>
      <c r="L27" s="9"/>
      <c r="M27" s="11" t="str">
        <f>IF(L26="","",IF(L26&gt;J26,1,0)+IF(L27&gt;J27,1,0)+IF(L28&gt;J28,1,0))</f>
        <v/>
      </c>
      <c r="N27" s="10"/>
      <c r="O27" s="6"/>
      <c r="P27" s="34" t="s">
        <v>82</v>
      </c>
      <c r="U27" s="18"/>
      <c r="V27" s="18"/>
      <c r="X27" s="7"/>
      <c r="AC27" s="8"/>
      <c r="AD27" s="6"/>
      <c r="AE27" s="6"/>
      <c r="AF27" s="11" t="str">
        <f>IF(AG26="","",IF(AG26&gt;AI26,1,0)+IF(AG27&gt;AI27,1,0)+IF(AG28&gt;AI28,1,0))</f>
        <v/>
      </c>
      <c r="AG27" s="9"/>
      <c r="AH27" s="9" t="s">
        <v>1</v>
      </c>
      <c r="AI27" s="9"/>
      <c r="AJ27" s="11" t="str">
        <f>IF(AI26="","",IF(AI26&gt;AG26,1,0)+IF(AI27&gt;AG27,1,0)+IF(AI28&gt;AG28,1,0))</f>
        <v/>
      </c>
      <c r="AK27" s="10"/>
      <c r="AL27" s="6"/>
      <c r="AM27" s="34" t="s">
        <v>9</v>
      </c>
    </row>
    <row r="28" spans="1:43" ht="19.5" customHeight="1" thickTop="1" x14ac:dyDescent="0.15">
      <c r="A28" s="7"/>
      <c r="F28" s="126"/>
      <c r="G28" s="6"/>
      <c r="H28" s="6"/>
      <c r="I28" s="9"/>
      <c r="J28" s="9"/>
      <c r="K28" s="9" t="s">
        <v>1</v>
      </c>
      <c r="L28" s="9"/>
      <c r="M28" s="9"/>
      <c r="N28" s="10" t="s">
        <v>79</v>
      </c>
      <c r="O28" s="6"/>
      <c r="P28" s="247"/>
      <c r="Q28" s="248"/>
      <c r="R28" s="248"/>
      <c r="S28" s="248"/>
      <c r="T28" s="249"/>
      <c r="U28" s="22"/>
      <c r="V28" s="22"/>
      <c r="X28" s="7"/>
      <c r="AC28" s="8"/>
      <c r="AD28" s="6"/>
      <c r="AE28" s="6"/>
      <c r="AF28" s="9"/>
      <c r="AG28" s="9"/>
      <c r="AH28" s="9" t="s">
        <v>1</v>
      </c>
      <c r="AI28" s="9"/>
      <c r="AJ28" s="9"/>
      <c r="AK28" s="137" t="s">
        <v>88</v>
      </c>
      <c r="AL28" s="6"/>
      <c r="AM28" s="247"/>
      <c r="AN28" s="248"/>
      <c r="AO28" s="248"/>
      <c r="AP28" s="248"/>
      <c r="AQ28" s="249"/>
    </row>
    <row r="29" spans="1:43" ht="19.5" customHeight="1" thickBot="1" x14ac:dyDescent="0.2">
      <c r="A29" s="253"/>
      <c r="B29" s="253"/>
      <c r="C29" s="253"/>
      <c r="D29" s="253"/>
      <c r="E29" s="255" t="s">
        <v>86</v>
      </c>
      <c r="F29" s="255"/>
      <c r="G29" s="6"/>
      <c r="H29" s="6"/>
      <c r="I29" s="6"/>
      <c r="J29" s="6"/>
      <c r="K29" s="6"/>
      <c r="L29" s="6"/>
      <c r="M29" s="6"/>
      <c r="N29" s="10"/>
      <c r="O29" s="12"/>
      <c r="P29" s="250"/>
      <c r="Q29" s="251"/>
      <c r="R29" s="251"/>
      <c r="S29" s="251"/>
      <c r="T29" s="252"/>
      <c r="U29" s="22"/>
      <c r="V29" s="22"/>
      <c r="X29" s="253"/>
      <c r="Y29" s="253"/>
      <c r="Z29" s="253"/>
      <c r="AA29" s="253"/>
      <c r="AB29" s="254" t="s">
        <v>17</v>
      </c>
      <c r="AC29" s="254"/>
      <c r="AD29" s="6"/>
      <c r="AE29" s="6"/>
      <c r="AF29" s="6"/>
      <c r="AG29" s="6"/>
      <c r="AH29" s="6"/>
      <c r="AI29" s="6"/>
      <c r="AJ29" s="6"/>
      <c r="AK29" s="10"/>
      <c r="AL29" s="12"/>
      <c r="AM29" s="250"/>
      <c r="AN29" s="251"/>
      <c r="AO29" s="251"/>
      <c r="AP29" s="251"/>
      <c r="AQ29" s="252"/>
    </row>
    <row r="30" spans="1:43" ht="19.5" customHeight="1" thickTop="1" x14ac:dyDescent="0.15">
      <c r="A30" s="253"/>
      <c r="B30" s="253"/>
      <c r="C30" s="253"/>
      <c r="D30" s="253"/>
      <c r="E30" s="255"/>
      <c r="F30" s="255"/>
      <c r="G30" s="4"/>
      <c r="H30" s="4"/>
      <c r="I30" s="4"/>
      <c r="J30" s="4"/>
      <c r="K30" s="4"/>
      <c r="L30" s="4"/>
      <c r="M30" s="13"/>
      <c r="N30" s="10" t="s">
        <v>2</v>
      </c>
      <c r="O30" s="6"/>
      <c r="U30" s="18"/>
      <c r="V30" s="18"/>
      <c r="X30" s="253"/>
      <c r="Y30" s="253"/>
      <c r="Z30" s="253"/>
      <c r="AA30" s="253"/>
      <c r="AB30" s="254"/>
      <c r="AC30" s="254"/>
      <c r="AD30" s="4"/>
      <c r="AE30" s="4"/>
      <c r="AF30" s="4"/>
      <c r="AG30" s="4"/>
      <c r="AH30" s="4"/>
      <c r="AI30" s="4"/>
      <c r="AJ30" s="13"/>
      <c r="AK30" s="10" t="s">
        <v>2</v>
      </c>
      <c r="AL30" s="6"/>
    </row>
    <row r="31" spans="1:43" ht="19.5" customHeight="1" x14ac:dyDescent="0.15">
      <c r="A31" s="7"/>
      <c r="F31" s="126"/>
      <c r="G31" s="9"/>
      <c r="H31" s="9"/>
      <c r="I31" s="9" t="s">
        <v>1</v>
      </c>
      <c r="J31" s="9"/>
      <c r="K31" s="9"/>
      <c r="L31" s="6" t="s">
        <v>78</v>
      </c>
      <c r="M31" s="13"/>
      <c r="N31" s="145" t="s">
        <v>89</v>
      </c>
      <c r="O31" s="6"/>
      <c r="U31" s="18"/>
      <c r="V31" s="18"/>
      <c r="X31" s="7"/>
      <c r="AC31" s="8"/>
      <c r="AD31" s="9"/>
      <c r="AE31" s="9"/>
      <c r="AF31" s="9" t="s">
        <v>1</v>
      </c>
      <c r="AG31" s="9"/>
      <c r="AH31" s="9"/>
      <c r="AI31" s="139" t="s">
        <v>25</v>
      </c>
      <c r="AJ31" s="13"/>
      <c r="AK31" s="145" t="s">
        <v>90</v>
      </c>
      <c r="AL31" s="6"/>
    </row>
    <row r="32" spans="1:43" ht="19.5" customHeight="1" x14ac:dyDescent="0.15">
      <c r="A32" s="7"/>
      <c r="F32" s="126"/>
      <c r="G32" s="11" t="str">
        <f>IF(H31="","",IF(H31&gt;J31,1,0)+IF(H32&gt;J32,1,0)+IF(H33&gt;J33,1,0))</f>
        <v/>
      </c>
      <c r="H32" s="9"/>
      <c r="I32" s="9" t="s">
        <v>1</v>
      </c>
      <c r="J32" s="9"/>
      <c r="K32" s="11" t="str">
        <f>IF(J31="","",IF(J31&gt;H31,1,0)+IF(J32&gt;H32,1,0)+IF(J33&gt;H33,1,0))</f>
        <v/>
      </c>
      <c r="L32" s="6"/>
      <c r="M32" s="12"/>
      <c r="N32" s="4"/>
      <c r="O32" s="6"/>
      <c r="U32" s="18"/>
      <c r="V32" s="18"/>
      <c r="X32" s="7"/>
      <c r="AC32" s="8"/>
      <c r="AD32" s="11" t="str">
        <f>IF(AE31="","",IF(AE31&gt;AG31,1,0)+IF(AE32&gt;AG32,1,0)+IF(AE33&gt;AG33,1,0))</f>
        <v/>
      </c>
      <c r="AE32" s="9"/>
      <c r="AF32" s="9" t="s">
        <v>1</v>
      </c>
      <c r="AG32" s="9"/>
      <c r="AH32" s="11" t="str">
        <f>IF(AG31="","",IF(AG31&gt;AE31,1,0)+IF(AG32&gt;AE32,1,0)+IF(AG33&gt;AE33,1,0))</f>
        <v/>
      </c>
      <c r="AI32" s="6"/>
      <c r="AJ32" s="12"/>
      <c r="AK32" s="4"/>
      <c r="AL32" s="6"/>
    </row>
    <row r="33" spans="1:79" ht="19.5" customHeight="1" x14ac:dyDescent="0.15">
      <c r="A33" s="7"/>
      <c r="F33" s="126"/>
      <c r="G33" s="9"/>
      <c r="H33" s="9"/>
      <c r="I33" s="9" t="s">
        <v>1</v>
      </c>
      <c r="J33" s="9"/>
      <c r="K33" s="9"/>
      <c r="L33" s="6" t="s">
        <v>2</v>
      </c>
      <c r="M33" s="13"/>
      <c r="N33" s="6"/>
      <c r="O33" s="6"/>
      <c r="U33" s="18"/>
      <c r="V33" s="18"/>
      <c r="X33" s="7"/>
      <c r="AC33" s="8"/>
      <c r="AD33" s="9"/>
      <c r="AE33" s="9"/>
      <c r="AF33" s="9" t="s">
        <v>1</v>
      </c>
      <c r="AG33" s="9"/>
      <c r="AH33" s="9"/>
      <c r="AI33" s="6" t="s">
        <v>2</v>
      </c>
      <c r="AJ33" s="13"/>
      <c r="AK33" s="6"/>
      <c r="AL33" s="6"/>
    </row>
    <row r="34" spans="1:79" ht="19.5" customHeight="1" x14ac:dyDescent="0.15">
      <c r="A34" s="253"/>
      <c r="B34" s="253"/>
      <c r="C34" s="253"/>
      <c r="D34" s="253"/>
      <c r="E34" s="254" t="s">
        <v>69</v>
      </c>
      <c r="F34" s="254"/>
      <c r="G34" s="15"/>
      <c r="H34" s="15"/>
      <c r="I34" s="15"/>
      <c r="J34" s="15"/>
      <c r="K34" s="15"/>
      <c r="L34" s="144" t="s">
        <v>80</v>
      </c>
      <c r="M34" s="13"/>
      <c r="N34" s="6"/>
      <c r="O34" s="6"/>
      <c r="U34" s="18"/>
      <c r="V34" s="18"/>
      <c r="X34" s="253"/>
      <c r="Y34" s="253"/>
      <c r="Z34" s="253"/>
      <c r="AA34" s="253"/>
      <c r="AB34" s="255" t="s">
        <v>87</v>
      </c>
      <c r="AC34" s="255"/>
      <c r="AD34" s="15"/>
      <c r="AE34" s="15"/>
      <c r="AF34" s="15"/>
      <c r="AG34" s="15"/>
      <c r="AH34" s="15"/>
      <c r="AI34" s="144" t="s">
        <v>81</v>
      </c>
      <c r="AJ34" s="13"/>
      <c r="AK34" s="6"/>
      <c r="AL34" s="6"/>
    </row>
    <row r="35" spans="1:79" ht="19.5" customHeight="1" x14ac:dyDescent="0.15">
      <c r="A35" s="253"/>
      <c r="B35" s="253"/>
      <c r="C35" s="253"/>
      <c r="D35" s="253"/>
      <c r="E35" s="254"/>
      <c r="F35" s="254"/>
      <c r="G35" s="6"/>
      <c r="H35" s="6"/>
      <c r="I35" s="6"/>
      <c r="J35" s="6"/>
      <c r="K35" s="6"/>
      <c r="L35" s="6"/>
      <c r="M35" s="6"/>
      <c r="N35" s="6"/>
      <c r="O35" s="6"/>
      <c r="U35" s="18"/>
      <c r="V35" s="18"/>
      <c r="X35" s="253"/>
      <c r="Y35" s="253"/>
      <c r="Z35" s="253"/>
      <c r="AA35" s="253"/>
      <c r="AB35" s="255"/>
      <c r="AC35" s="255"/>
      <c r="AD35" s="6"/>
      <c r="AE35" s="6"/>
      <c r="AF35" s="6"/>
      <c r="AG35" s="6"/>
      <c r="AH35" s="6"/>
      <c r="AI35" s="6"/>
      <c r="AJ35" s="6"/>
      <c r="AK35" s="6"/>
      <c r="AL35" s="6"/>
    </row>
    <row r="36" spans="1:79" ht="19.5" customHeight="1" x14ac:dyDescent="0.15">
      <c r="A36" s="192"/>
      <c r="B36" s="192"/>
      <c r="C36" s="192"/>
      <c r="D36" s="192"/>
      <c r="E36" s="193"/>
      <c r="F36" s="193"/>
      <c r="G36" s="6"/>
      <c r="H36" s="6"/>
      <c r="I36" s="6"/>
      <c r="J36" s="6"/>
      <c r="K36" s="6"/>
      <c r="L36" s="6"/>
      <c r="M36" s="6"/>
      <c r="N36" s="6"/>
      <c r="O36" s="6"/>
      <c r="U36" s="18"/>
      <c r="V36" s="18"/>
      <c r="X36" s="192"/>
      <c r="Y36" s="192"/>
      <c r="Z36" s="192"/>
      <c r="AA36" s="192"/>
      <c r="AB36" s="194"/>
      <c r="AC36" s="194"/>
      <c r="AD36" s="6"/>
      <c r="AE36" s="6"/>
      <c r="AF36" s="6"/>
      <c r="AG36" s="6"/>
      <c r="AH36" s="6"/>
      <c r="AI36" s="6"/>
      <c r="AJ36" s="6"/>
      <c r="AK36" s="6"/>
      <c r="AL36" s="6"/>
    </row>
    <row r="37" spans="1:79" ht="19.5" customHeight="1" x14ac:dyDescent="0.15">
      <c r="A37" s="192"/>
      <c r="B37" s="192"/>
      <c r="C37" s="192"/>
      <c r="D37" s="192"/>
      <c r="E37" s="193"/>
      <c r="F37" s="193"/>
      <c r="G37" s="6"/>
      <c r="H37" s="6"/>
      <c r="I37" s="6"/>
      <c r="J37" s="6"/>
      <c r="K37" s="6"/>
      <c r="L37" s="6"/>
      <c r="M37" s="6"/>
      <c r="N37" s="6"/>
      <c r="O37" s="6"/>
      <c r="U37" s="18"/>
      <c r="V37" s="18"/>
      <c r="X37" s="192"/>
      <c r="Y37" s="192"/>
      <c r="Z37" s="192"/>
      <c r="AA37" s="192"/>
      <c r="AB37" s="194"/>
      <c r="AC37" s="194"/>
      <c r="AD37" s="6"/>
      <c r="AE37" s="6"/>
      <c r="AF37" s="6"/>
      <c r="AG37" s="6"/>
      <c r="AH37" s="6"/>
      <c r="AI37" s="6"/>
      <c r="AJ37" s="6"/>
      <c r="AK37" s="6"/>
      <c r="AL37" s="6"/>
    </row>
    <row r="38" spans="1:79" ht="19.5" customHeight="1" x14ac:dyDescent="0.15">
      <c r="A38" s="192"/>
      <c r="B38" s="192"/>
      <c r="C38" s="192"/>
      <c r="D38" s="192"/>
      <c r="E38" s="193"/>
      <c r="F38" s="193"/>
      <c r="G38" s="6"/>
      <c r="H38" s="6"/>
      <c r="I38" s="6"/>
      <c r="J38" s="6"/>
      <c r="K38" s="6"/>
      <c r="L38" s="6"/>
      <c r="M38" s="6"/>
      <c r="N38" s="6"/>
      <c r="O38" s="6"/>
      <c r="U38" s="18"/>
      <c r="V38" s="18"/>
      <c r="X38" s="192"/>
      <c r="Y38" s="192"/>
      <c r="Z38" s="192"/>
      <c r="AA38" s="192"/>
      <c r="AB38" s="194"/>
      <c r="AC38" s="194"/>
      <c r="AD38" s="6"/>
      <c r="AE38" s="6"/>
      <c r="AF38" s="6"/>
      <c r="AG38" s="6"/>
      <c r="AH38" s="6"/>
      <c r="AI38" s="6"/>
      <c r="AJ38" s="6"/>
      <c r="AK38" s="6"/>
      <c r="AL38" s="6"/>
    </row>
    <row r="39" spans="1:79" ht="19.5" customHeight="1" x14ac:dyDescent="0.15">
      <c r="A39" s="18"/>
      <c r="B39" s="18"/>
      <c r="C39" s="18"/>
      <c r="D39" s="18"/>
      <c r="E39" s="130"/>
      <c r="F39" s="131"/>
      <c r="G39" s="9"/>
      <c r="H39" s="9"/>
      <c r="I39" s="9"/>
      <c r="J39" s="9"/>
      <c r="K39" s="9"/>
      <c r="L39" s="6"/>
      <c r="M39" s="6"/>
      <c r="N39" s="6"/>
      <c r="O39" s="6"/>
      <c r="P39" s="18"/>
      <c r="Q39" s="18"/>
      <c r="R39" s="18"/>
      <c r="S39" s="18"/>
      <c r="T39" s="18"/>
      <c r="U39" s="18"/>
      <c r="V39" s="18"/>
    </row>
    <row r="40" spans="1:79" ht="31.5" customHeight="1" thickBot="1" x14ac:dyDescent="0.2">
      <c r="A40" s="348" t="s">
        <v>26</v>
      </c>
      <c r="B40" s="348"/>
      <c r="C40" s="348"/>
      <c r="D40" s="348"/>
      <c r="E40" s="348"/>
      <c r="F40" s="348"/>
      <c r="G40" s="348"/>
      <c r="H40" s="348"/>
      <c r="I40" s="348"/>
      <c r="J40" s="348"/>
      <c r="K40" s="348"/>
      <c r="L40" s="348"/>
      <c r="M40" s="348"/>
      <c r="N40" s="348"/>
      <c r="O40" s="6"/>
      <c r="P40" s="18"/>
      <c r="Q40" s="18"/>
      <c r="R40" s="18"/>
      <c r="S40" s="18"/>
      <c r="T40" s="18"/>
      <c r="U40" s="18"/>
      <c r="V40" s="18"/>
    </row>
    <row r="41" spans="1:79" s="45" customFormat="1" ht="24" customHeight="1" thickTop="1" x14ac:dyDescent="0.2">
      <c r="M41" s="39"/>
      <c r="N41" s="39"/>
      <c r="O41" s="40"/>
      <c r="P41" s="40"/>
      <c r="Q41" s="40"/>
      <c r="R41" s="40"/>
      <c r="S41" s="40"/>
      <c r="T41" s="40"/>
      <c r="U41" s="40"/>
      <c r="V41" s="40"/>
      <c r="W41" s="40"/>
      <c r="X41" s="41"/>
      <c r="Y41" s="256" t="s">
        <v>136</v>
      </c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7"/>
      <c r="AK41" s="257"/>
      <c r="AL41" s="257"/>
      <c r="AM41" s="257"/>
      <c r="AN41" s="257"/>
      <c r="AO41" s="257"/>
      <c r="AP41" s="258"/>
      <c r="AQ41" s="44"/>
    </row>
    <row r="42" spans="1:79" ht="19.5" customHeight="1" thickBot="1" x14ac:dyDescent="0.2">
      <c r="A42" s="240" t="s">
        <v>10</v>
      </c>
      <c r="B42" s="240"/>
      <c r="C42" s="46" t="s">
        <v>23</v>
      </c>
      <c r="D42" s="37"/>
      <c r="E42" s="37"/>
      <c r="F42" s="37"/>
      <c r="G42" s="240" t="s">
        <v>5</v>
      </c>
      <c r="H42" s="240"/>
      <c r="I42" s="46" t="s">
        <v>83</v>
      </c>
      <c r="J42" s="37"/>
      <c r="K42" s="37"/>
      <c r="L42" s="37"/>
      <c r="M42" s="240" t="s">
        <v>3</v>
      </c>
      <c r="N42" s="240"/>
      <c r="O42" s="46" t="s">
        <v>27</v>
      </c>
      <c r="P42" s="37"/>
      <c r="Q42" s="37"/>
      <c r="R42" s="38"/>
      <c r="S42" s="240" t="s">
        <v>21</v>
      </c>
      <c r="T42" s="240"/>
      <c r="U42" s="46" t="s">
        <v>84</v>
      </c>
      <c r="V42" s="37"/>
      <c r="W42" s="37"/>
      <c r="X42" s="37"/>
      <c r="Y42" s="259"/>
      <c r="Z42" s="260"/>
      <c r="AA42" s="260"/>
      <c r="AB42" s="260"/>
      <c r="AC42" s="260"/>
      <c r="AD42" s="260"/>
      <c r="AE42" s="260"/>
      <c r="AF42" s="260"/>
      <c r="AG42" s="260"/>
      <c r="AH42" s="260"/>
      <c r="AI42" s="260"/>
      <c r="AJ42" s="260"/>
      <c r="AK42" s="260"/>
      <c r="AL42" s="260"/>
      <c r="AM42" s="260"/>
      <c r="AN42" s="260"/>
      <c r="AO42" s="260"/>
      <c r="AP42" s="261"/>
      <c r="AQ42" s="2"/>
    </row>
    <row r="43" spans="1:79" ht="19.5" customHeight="1" thickTop="1" x14ac:dyDescent="0.2">
      <c r="A43" s="241">
        <f>R12</f>
        <v>0</v>
      </c>
      <c r="B43" s="242"/>
      <c r="C43" s="242"/>
      <c r="D43" s="242"/>
      <c r="E43" s="243"/>
      <c r="F43" s="47"/>
      <c r="G43" s="231">
        <f>AM12</f>
        <v>0</v>
      </c>
      <c r="H43" s="232"/>
      <c r="I43" s="232"/>
      <c r="J43" s="232"/>
      <c r="K43" s="233"/>
      <c r="L43" s="177"/>
      <c r="M43" s="231">
        <f>P28</f>
        <v>0</v>
      </c>
      <c r="N43" s="232"/>
      <c r="O43" s="232"/>
      <c r="P43" s="232"/>
      <c r="Q43" s="233"/>
      <c r="R43" s="177"/>
      <c r="S43" s="231">
        <f>AM28</f>
        <v>0</v>
      </c>
      <c r="T43" s="232"/>
      <c r="U43" s="232"/>
      <c r="V43" s="232"/>
      <c r="W43" s="233"/>
      <c r="X43" s="36"/>
      <c r="Y43" s="259"/>
      <c r="Z43" s="260"/>
      <c r="AA43" s="260"/>
      <c r="AB43" s="260"/>
      <c r="AC43" s="260"/>
      <c r="AD43" s="260"/>
      <c r="AE43" s="260"/>
      <c r="AF43" s="260"/>
      <c r="AG43" s="260"/>
      <c r="AH43" s="260"/>
      <c r="AI43" s="260"/>
      <c r="AJ43" s="260"/>
      <c r="AK43" s="260"/>
      <c r="AL43" s="260"/>
      <c r="AM43" s="260"/>
      <c r="AN43" s="260"/>
      <c r="AO43" s="260"/>
      <c r="AP43" s="261"/>
      <c r="AQ43" s="2"/>
    </row>
    <row r="44" spans="1:79" ht="19.5" customHeight="1" thickBot="1" x14ac:dyDescent="0.2">
      <c r="A44" s="244"/>
      <c r="B44" s="245"/>
      <c r="C44" s="245"/>
      <c r="D44" s="245"/>
      <c r="E44" s="246"/>
      <c r="F44" s="48"/>
      <c r="G44" s="234"/>
      <c r="H44" s="235"/>
      <c r="I44" s="235"/>
      <c r="J44" s="235"/>
      <c r="K44" s="236"/>
      <c r="L44" s="178"/>
      <c r="M44" s="234"/>
      <c r="N44" s="235"/>
      <c r="O44" s="235"/>
      <c r="P44" s="235"/>
      <c r="Q44" s="236"/>
      <c r="R44" s="178"/>
      <c r="S44" s="234"/>
      <c r="T44" s="235"/>
      <c r="U44" s="235"/>
      <c r="V44" s="235"/>
      <c r="W44" s="236"/>
      <c r="Y44" s="262"/>
      <c r="Z44" s="263"/>
      <c r="AA44" s="263"/>
      <c r="AB44" s="263"/>
      <c r="AC44" s="263"/>
      <c r="AD44" s="263"/>
      <c r="AE44" s="263"/>
      <c r="AF44" s="263"/>
      <c r="AG44" s="263"/>
      <c r="AH44" s="263"/>
      <c r="AI44" s="263"/>
      <c r="AJ44" s="263"/>
      <c r="AK44" s="263"/>
      <c r="AL44" s="263"/>
      <c r="AM44" s="263"/>
      <c r="AN44" s="263"/>
      <c r="AO44" s="263"/>
      <c r="AP44" s="264"/>
      <c r="AQ44" s="2"/>
    </row>
    <row r="45" spans="1:79" ht="19.5" customHeight="1" thickTop="1" x14ac:dyDescent="0.15">
      <c r="A45" s="349"/>
      <c r="B45" s="349"/>
      <c r="C45" s="349"/>
      <c r="D45" s="349"/>
      <c r="E45" s="349"/>
      <c r="F45" s="48"/>
      <c r="G45" s="350"/>
      <c r="H45" s="350"/>
      <c r="I45" s="350"/>
      <c r="J45" s="350"/>
      <c r="K45" s="350"/>
      <c r="L45" s="178"/>
      <c r="M45" s="350"/>
      <c r="N45" s="350"/>
      <c r="O45" s="350"/>
      <c r="P45" s="350"/>
      <c r="Q45" s="350"/>
      <c r="R45" s="178"/>
      <c r="S45" s="350"/>
      <c r="T45" s="350"/>
      <c r="U45" s="350"/>
      <c r="V45" s="350"/>
      <c r="W45" s="350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2"/>
    </row>
    <row r="46" spans="1:79" s="45" customFormat="1" ht="30" customHeight="1" thickBot="1" x14ac:dyDescent="0.25">
      <c r="A46" s="39" t="s">
        <v>56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40"/>
      <c r="P46" s="40"/>
      <c r="Q46" s="40"/>
      <c r="R46" s="40"/>
      <c r="S46" s="40"/>
      <c r="T46" s="40"/>
      <c r="U46" s="40"/>
      <c r="V46" s="40"/>
      <c r="W46" s="40"/>
      <c r="X46" s="41"/>
      <c r="Y46" s="41"/>
      <c r="Z46" s="40"/>
      <c r="AA46" s="40"/>
      <c r="AB46" s="40"/>
      <c r="AC46" s="40"/>
      <c r="AD46" s="42"/>
      <c r="AE46" s="40"/>
      <c r="AF46" s="43"/>
      <c r="AG46" s="40"/>
      <c r="AH46" s="44"/>
      <c r="AI46" s="44"/>
      <c r="AJ46" s="44"/>
      <c r="AK46" s="44"/>
      <c r="AL46" s="44"/>
      <c r="AM46" s="44"/>
      <c r="AN46" s="44"/>
      <c r="AO46" s="44"/>
      <c r="AP46" s="44"/>
      <c r="AQ46" s="44"/>
    </row>
    <row r="47" spans="1:79" ht="19.5" customHeight="1" x14ac:dyDescent="0.15">
      <c r="A47" s="239" t="s">
        <v>28</v>
      </c>
      <c r="B47" s="237"/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 t="s">
        <v>29</v>
      </c>
      <c r="W47" s="237"/>
      <c r="X47" s="237"/>
      <c r="Y47" s="237"/>
      <c r="Z47" s="237"/>
      <c r="AA47" s="237"/>
      <c r="AB47" s="237"/>
      <c r="AC47" s="237"/>
      <c r="AD47" s="237"/>
      <c r="AE47" s="237"/>
      <c r="AF47" s="237"/>
      <c r="AG47" s="237"/>
      <c r="AH47" s="237"/>
      <c r="AI47" s="237"/>
      <c r="AJ47" s="237"/>
      <c r="AK47" s="237"/>
      <c r="AL47" s="237"/>
      <c r="AM47" s="237"/>
      <c r="AN47" s="237"/>
      <c r="AO47" s="237"/>
      <c r="AP47" s="238"/>
    </row>
    <row r="48" spans="1:79" ht="19.5" customHeight="1" x14ac:dyDescent="0.15">
      <c r="A48" s="226">
        <v>1</v>
      </c>
      <c r="B48" s="206"/>
      <c r="C48" s="206">
        <f>A43</f>
        <v>0</v>
      </c>
      <c r="D48" s="206"/>
      <c r="E48" s="206"/>
      <c r="F48" s="206"/>
      <c r="G48" s="206"/>
      <c r="H48" s="205" t="s">
        <v>10</v>
      </c>
      <c r="I48" s="209" t="s">
        <v>30</v>
      </c>
      <c r="J48" s="205" t="s">
        <v>13</v>
      </c>
      <c r="K48" s="206">
        <f>S43</f>
        <v>0</v>
      </c>
      <c r="L48" s="206"/>
      <c r="M48" s="206"/>
      <c r="N48" s="206"/>
      <c r="O48" s="206"/>
      <c r="P48" s="198" t="s">
        <v>2</v>
      </c>
      <c r="Q48" s="214" t="s">
        <v>33</v>
      </c>
      <c r="R48" s="214"/>
      <c r="S48" s="214"/>
      <c r="T48" s="214"/>
      <c r="U48" s="214"/>
      <c r="V48" s="206">
        <v>1</v>
      </c>
      <c r="W48" s="206"/>
      <c r="X48" s="206">
        <f>G43</f>
        <v>0</v>
      </c>
      <c r="Y48" s="206"/>
      <c r="Z48" s="206"/>
      <c r="AA48" s="206"/>
      <c r="AB48" s="206"/>
      <c r="AC48" s="205" t="s">
        <v>16</v>
      </c>
      <c r="AD48" s="209" t="s">
        <v>30</v>
      </c>
      <c r="AE48" s="205" t="s">
        <v>4</v>
      </c>
      <c r="AF48" s="206">
        <f>M43</f>
        <v>0</v>
      </c>
      <c r="AG48" s="206"/>
      <c r="AH48" s="206"/>
      <c r="AI48" s="206"/>
      <c r="AJ48" s="206"/>
      <c r="AK48" s="198" t="s">
        <v>2</v>
      </c>
      <c r="AL48" s="214" t="s">
        <v>124</v>
      </c>
      <c r="AM48" s="214"/>
      <c r="AN48" s="214"/>
      <c r="AO48" s="214"/>
      <c r="AP48" s="215"/>
      <c r="BD48" s="179"/>
      <c r="BE48" s="179"/>
      <c r="BF48" s="179"/>
      <c r="BG48" s="179"/>
      <c r="BH48" s="179"/>
      <c r="BI48" s="179"/>
      <c r="BJ48" s="179"/>
      <c r="BK48" s="179"/>
      <c r="BL48" s="179"/>
      <c r="BM48" s="179"/>
      <c r="BN48" s="179"/>
      <c r="BO48" s="179"/>
      <c r="BP48" s="180"/>
      <c r="BQ48" s="180"/>
      <c r="BR48" s="180"/>
      <c r="BS48" s="180"/>
      <c r="BT48" s="180"/>
      <c r="BU48" s="180"/>
      <c r="BV48" s="180"/>
      <c r="BW48" s="180"/>
      <c r="BX48" s="180"/>
      <c r="BY48" s="180"/>
      <c r="BZ48" s="180"/>
      <c r="CA48" s="180"/>
    </row>
    <row r="49" spans="1:79" ht="19.5" customHeight="1" x14ac:dyDescent="0.15">
      <c r="A49" s="226"/>
      <c r="B49" s="206"/>
      <c r="C49" s="206"/>
      <c r="D49" s="206"/>
      <c r="E49" s="206"/>
      <c r="F49" s="206"/>
      <c r="G49" s="206"/>
      <c r="H49" s="205"/>
      <c r="I49" s="209"/>
      <c r="J49" s="205"/>
      <c r="K49" s="206"/>
      <c r="L49" s="206"/>
      <c r="M49" s="206"/>
      <c r="N49" s="206"/>
      <c r="O49" s="206"/>
      <c r="P49" s="198"/>
      <c r="Q49" s="214" t="s">
        <v>34</v>
      </c>
      <c r="R49" s="214"/>
      <c r="S49" s="214"/>
      <c r="T49" s="214"/>
      <c r="U49" s="214"/>
      <c r="V49" s="206"/>
      <c r="W49" s="206"/>
      <c r="X49" s="206"/>
      <c r="Y49" s="206"/>
      <c r="Z49" s="206"/>
      <c r="AA49" s="206"/>
      <c r="AB49" s="206"/>
      <c r="AC49" s="205"/>
      <c r="AD49" s="209"/>
      <c r="AE49" s="205"/>
      <c r="AF49" s="206"/>
      <c r="AG49" s="206"/>
      <c r="AH49" s="206"/>
      <c r="AI49" s="206"/>
      <c r="AJ49" s="206"/>
      <c r="AK49" s="198"/>
      <c r="AL49" s="214" t="s">
        <v>125</v>
      </c>
      <c r="AM49" s="214"/>
      <c r="AN49" s="206"/>
      <c r="AO49" s="206"/>
      <c r="AP49" s="216"/>
      <c r="BD49" s="181"/>
      <c r="BE49" s="181"/>
      <c r="BF49" s="181"/>
      <c r="BG49" s="182"/>
      <c r="BH49" s="182"/>
      <c r="BI49" s="182"/>
      <c r="BJ49" s="182"/>
      <c r="BK49" s="182"/>
      <c r="BL49" s="183"/>
      <c r="BM49" s="115"/>
      <c r="BN49" s="184"/>
      <c r="BO49" s="184"/>
      <c r="BP49" s="181"/>
      <c r="BQ49" s="181"/>
      <c r="BR49" s="181"/>
      <c r="BS49" s="182"/>
      <c r="BT49" s="182"/>
      <c r="BU49" s="182"/>
      <c r="BV49" s="182"/>
      <c r="BW49" s="182"/>
      <c r="BX49" s="183"/>
      <c r="BY49" s="169"/>
      <c r="BZ49" s="184"/>
      <c r="CA49" s="184"/>
    </row>
    <row r="50" spans="1:79" ht="19.5" customHeight="1" x14ac:dyDescent="0.15">
      <c r="A50" s="226">
        <v>2</v>
      </c>
      <c r="B50" s="206"/>
      <c r="C50" s="206">
        <f>A43</f>
        <v>0</v>
      </c>
      <c r="D50" s="206"/>
      <c r="E50" s="206"/>
      <c r="F50" s="206"/>
      <c r="G50" s="206"/>
      <c r="H50" s="205" t="s">
        <v>118</v>
      </c>
      <c r="I50" s="209" t="s">
        <v>30</v>
      </c>
      <c r="J50" s="205" t="s">
        <v>119</v>
      </c>
      <c r="K50" s="206">
        <f>M43</f>
        <v>0</v>
      </c>
      <c r="L50" s="206"/>
      <c r="M50" s="206"/>
      <c r="N50" s="206"/>
      <c r="O50" s="206"/>
      <c r="P50" s="198" t="s">
        <v>2</v>
      </c>
      <c r="Q50" s="214" t="s">
        <v>7</v>
      </c>
      <c r="R50" s="214"/>
      <c r="S50" s="214">
        <f>A43</f>
        <v>0</v>
      </c>
      <c r="T50" s="214"/>
      <c r="U50" s="214"/>
      <c r="V50" s="206">
        <v>2</v>
      </c>
      <c r="W50" s="206"/>
      <c r="X50" s="206" t="s">
        <v>124</v>
      </c>
      <c r="Y50" s="206"/>
      <c r="Z50" s="206"/>
      <c r="AA50" s="206"/>
      <c r="AB50" s="206"/>
      <c r="AC50" s="205" t="s">
        <v>126</v>
      </c>
      <c r="AD50" s="209" t="s">
        <v>30</v>
      </c>
      <c r="AE50" s="205" t="s">
        <v>127</v>
      </c>
      <c r="AF50" s="206" t="s">
        <v>35</v>
      </c>
      <c r="AG50" s="206"/>
      <c r="AH50" s="206"/>
      <c r="AI50" s="206"/>
      <c r="AJ50" s="206"/>
      <c r="AK50" s="198" t="s">
        <v>2</v>
      </c>
      <c r="AL50" s="214" t="s">
        <v>33</v>
      </c>
      <c r="AM50" s="214"/>
      <c r="AN50" s="206">
        <f>G43</f>
        <v>0</v>
      </c>
      <c r="AO50" s="206"/>
      <c r="AP50" s="216"/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D50" s="181"/>
      <c r="BE50" s="181"/>
      <c r="BF50" s="181"/>
      <c r="BG50" s="182"/>
      <c r="BH50" s="182"/>
      <c r="BI50" s="182"/>
      <c r="BJ50" s="182"/>
      <c r="BK50" s="182"/>
      <c r="BL50" s="183"/>
      <c r="BM50" s="115"/>
      <c r="BN50" s="184"/>
      <c r="BO50" s="184"/>
      <c r="BP50" s="181"/>
      <c r="BQ50" s="181"/>
      <c r="BR50" s="181"/>
      <c r="BS50" s="182"/>
      <c r="BT50" s="182"/>
      <c r="BU50" s="182"/>
      <c r="BV50" s="182"/>
      <c r="BW50" s="182"/>
      <c r="BX50" s="183"/>
      <c r="BY50" s="169"/>
      <c r="BZ50" s="184"/>
      <c r="CA50" s="184"/>
    </row>
    <row r="51" spans="1:79" ht="19.5" customHeight="1" x14ac:dyDescent="0.15">
      <c r="A51" s="226"/>
      <c r="B51" s="206"/>
      <c r="C51" s="206"/>
      <c r="D51" s="206"/>
      <c r="E51" s="206"/>
      <c r="F51" s="206"/>
      <c r="G51" s="206"/>
      <c r="H51" s="205"/>
      <c r="I51" s="209"/>
      <c r="J51" s="205"/>
      <c r="K51" s="206"/>
      <c r="L51" s="206"/>
      <c r="M51" s="206"/>
      <c r="N51" s="206"/>
      <c r="O51" s="206"/>
      <c r="P51" s="198"/>
      <c r="Q51" s="214" t="s">
        <v>13</v>
      </c>
      <c r="R51" s="214"/>
      <c r="S51" s="214">
        <f>S43</f>
        <v>0</v>
      </c>
      <c r="T51" s="214"/>
      <c r="U51" s="214"/>
      <c r="V51" s="206"/>
      <c r="W51" s="206"/>
      <c r="X51" s="206"/>
      <c r="Y51" s="206"/>
      <c r="Z51" s="206"/>
      <c r="AA51" s="206"/>
      <c r="AB51" s="206"/>
      <c r="AC51" s="205"/>
      <c r="AD51" s="209"/>
      <c r="AE51" s="205"/>
      <c r="AF51" s="206"/>
      <c r="AG51" s="206"/>
      <c r="AH51" s="206"/>
      <c r="AI51" s="206"/>
      <c r="AJ51" s="206"/>
      <c r="AK51" s="198"/>
      <c r="AL51" s="214" t="s">
        <v>34</v>
      </c>
      <c r="AM51" s="214"/>
      <c r="AN51" s="206">
        <f>M43</f>
        <v>0</v>
      </c>
      <c r="AO51" s="206"/>
      <c r="AP51" s="216"/>
      <c r="BD51" s="181"/>
      <c r="BE51" s="181"/>
      <c r="BF51" s="181"/>
      <c r="BG51" s="182"/>
      <c r="BH51" s="182"/>
      <c r="BI51" s="182"/>
      <c r="BJ51" s="182"/>
      <c r="BK51" s="182"/>
      <c r="BL51" s="183"/>
      <c r="BM51" s="115"/>
      <c r="BN51" s="184"/>
      <c r="BO51" s="184"/>
      <c r="BP51" s="181"/>
      <c r="BQ51" s="181"/>
      <c r="BR51" s="181"/>
      <c r="BS51" s="182"/>
      <c r="BT51" s="182"/>
      <c r="BU51" s="182"/>
      <c r="BV51" s="182"/>
      <c r="BW51" s="182"/>
      <c r="BX51" s="183"/>
      <c r="BY51" s="169"/>
      <c r="BZ51" s="184"/>
      <c r="CA51" s="184"/>
    </row>
    <row r="52" spans="1:79" ht="19.5" customHeight="1" x14ac:dyDescent="0.15">
      <c r="A52" s="226">
        <v>3</v>
      </c>
      <c r="B52" s="206"/>
      <c r="C52" s="206">
        <f>G43</f>
        <v>0</v>
      </c>
      <c r="D52" s="206"/>
      <c r="E52" s="206"/>
      <c r="F52" s="206"/>
      <c r="G52" s="206"/>
      <c r="H52" s="205" t="s">
        <v>120</v>
      </c>
      <c r="I52" s="209" t="s">
        <v>30</v>
      </c>
      <c r="J52" s="205" t="s">
        <v>121</v>
      </c>
      <c r="K52" s="206">
        <f>S43</f>
        <v>0</v>
      </c>
      <c r="L52" s="206"/>
      <c r="M52" s="206"/>
      <c r="N52" s="206"/>
      <c r="O52" s="206"/>
      <c r="P52" s="198" t="s">
        <v>2</v>
      </c>
      <c r="Q52" s="214" t="s">
        <v>122</v>
      </c>
      <c r="R52" s="214"/>
      <c r="S52" s="214">
        <f>A43</f>
        <v>0</v>
      </c>
      <c r="T52" s="214"/>
      <c r="U52" s="214"/>
      <c r="V52" s="206">
        <v>3</v>
      </c>
      <c r="W52" s="206"/>
      <c r="X52" s="206" t="s">
        <v>129</v>
      </c>
      <c r="Y52" s="206"/>
      <c r="Z52" s="206"/>
      <c r="AA52" s="206"/>
      <c r="AB52" s="206"/>
      <c r="AC52" s="205" t="s">
        <v>128</v>
      </c>
      <c r="AD52" s="209" t="s">
        <v>30</v>
      </c>
      <c r="AE52" s="205" t="s">
        <v>90</v>
      </c>
      <c r="AF52" s="206" t="s">
        <v>130</v>
      </c>
      <c r="AG52" s="206"/>
      <c r="AH52" s="206"/>
      <c r="AI52" s="206"/>
      <c r="AJ52" s="206"/>
      <c r="AK52" s="198" t="s">
        <v>2</v>
      </c>
      <c r="AL52" s="214" t="s">
        <v>124</v>
      </c>
      <c r="AM52" s="214"/>
      <c r="AN52" s="206"/>
      <c r="AO52" s="206"/>
      <c r="AP52" s="216"/>
      <c r="BD52" s="181"/>
      <c r="BE52" s="181"/>
      <c r="BF52" s="181"/>
      <c r="BG52" s="182"/>
      <c r="BH52" s="182"/>
      <c r="BI52" s="182"/>
      <c r="BJ52" s="182"/>
      <c r="BK52" s="182"/>
      <c r="BL52" s="183"/>
      <c r="BM52" s="115"/>
      <c r="BN52" s="184"/>
      <c r="BO52" s="184"/>
      <c r="BP52" s="181"/>
      <c r="BQ52" s="181"/>
      <c r="BR52" s="181"/>
      <c r="BS52" s="182"/>
      <c r="BT52" s="182"/>
      <c r="BU52" s="182"/>
      <c r="BV52" s="182"/>
      <c r="BW52" s="182"/>
      <c r="BX52" s="183"/>
      <c r="BY52" s="169"/>
      <c r="BZ52" s="184"/>
      <c r="CA52" s="184"/>
    </row>
    <row r="53" spans="1:79" ht="19.5" customHeight="1" thickBot="1" x14ac:dyDescent="0.2">
      <c r="A53" s="230"/>
      <c r="B53" s="207"/>
      <c r="C53" s="207"/>
      <c r="D53" s="207"/>
      <c r="E53" s="207"/>
      <c r="F53" s="207"/>
      <c r="G53" s="207"/>
      <c r="H53" s="208"/>
      <c r="I53" s="210"/>
      <c r="J53" s="208"/>
      <c r="K53" s="207"/>
      <c r="L53" s="207"/>
      <c r="M53" s="207"/>
      <c r="N53" s="207"/>
      <c r="O53" s="207"/>
      <c r="P53" s="199"/>
      <c r="Q53" s="212" t="s">
        <v>123</v>
      </c>
      <c r="R53" s="212"/>
      <c r="S53" s="212">
        <f>M43</f>
        <v>0</v>
      </c>
      <c r="T53" s="212"/>
      <c r="U53" s="212"/>
      <c r="V53" s="207"/>
      <c r="W53" s="207"/>
      <c r="X53" s="207"/>
      <c r="Y53" s="207"/>
      <c r="Z53" s="207"/>
      <c r="AA53" s="207"/>
      <c r="AB53" s="207"/>
      <c r="AC53" s="208"/>
      <c r="AD53" s="210"/>
      <c r="AE53" s="208"/>
      <c r="AF53" s="207"/>
      <c r="AG53" s="207"/>
      <c r="AH53" s="207"/>
      <c r="AI53" s="207"/>
      <c r="AJ53" s="207"/>
      <c r="AK53" s="199"/>
      <c r="AL53" s="212" t="s">
        <v>125</v>
      </c>
      <c r="AM53" s="212"/>
      <c r="AN53" s="207"/>
      <c r="AO53" s="207"/>
      <c r="AP53" s="213"/>
      <c r="BD53" s="181"/>
      <c r="BE53" s="181"/>
      <c r="BF53" s="181"/>
      <c r="BG53" s="182"/>
      <c r="BH53" s="182"/>
      <c r="BI53" s="182"/>
      <c r="BJ53" s="182"/>
      <c r="BK53" s="182"/>
      <c r="BL53" s="183"/>
      <c r="BM53" s="115"/>
      <c r="BN53" s="184"/>
      <c r="BO53" s="184"/>
      <c r="BP53" s="181"/>
      <c r="BQ53" s="181"/>
      <c r="BR53" s="181"/>
      <c r="BS53" s="182"/>
      <c r="BT53" s="182"/>
      <c r="BU53" s="182"/>
      <c r="BV53" s="182"/>
      <c r="BW53" s="182"/>
      <c r="BX53" s="183"/>
      <c r="BY53" s="169"/>
      <c r="BZ53" s="184"/>
      <c r="CA53" s="184"/>
    </row>
    <row r="54" spans="1:79" ht="19.5" customHeight="1" thickBot="1" x14ac:dyDescent="0.2">
      <c r="A54" s="222" t="s">
        <v>31</v>
      </c>
      <c r="B54" s="223"/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 t="s">
        <v>31</v>
      </c>
      <c r="W54" s="223"/>
      <c r="X54" s="223"/>
      <c r="Y54" s="223"/>
      <c r="Z54" s="223"/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  <c r="AL54" s="223"/>
      <c r="AM54" s="223"/>
      <c r="AN54" s="223"/>
      <c r="AO54" s="223"/>
      <c r="AP54" s="224"/>
      <c r="BD54" s="181"/>
      <c r="BE54" s="181"/>
      <c r="BF54" s="181"/>
      <c r="BG54" s="182"/>
      <c r="BH54" s="182"/>
      <c r="BI54" s="182"/>
      <c r="BJ54" s="182"/>
      <c r="BK54" s="182"/>
      <c r="BL54" s="183"/>
      <c r="BM54" s="115"/>
      <c r="BN54" s="184"/>
      <c r="BO54" s="184"/>
      <c r="BP54" s="181"/>
      <c r="BQ54" s="181"/>
      <c r="BR54" s="181"/>
      <c r="BS54" s="182"/>
      <c r="BT54" s="182"/>
      <c r="BU54" s="182"/>
      <c r="BV54" s="182"/>
      <c r="BW54" s="182"/>
      <c r="BX54" s="183"/>
      <c r="BY54" s="169"/>
      <c r="BZ54" s="184"/>
      <c r="CA54" s="184"/>
    </row>
    <row r="55" spans="1:79" ht="19.5" customHeight="1" x14ac:dyDescent="0.15">
      <c r="A55" s="229">
        <v>4</v>
      </c>
      <c r="B55" s="218"/>
      <c r="C55" s="218">
        <f>M43</f>
        <v>0</v>
      </c>
      <c r="D55" s="218"/>
      <c r="E55" s="218"/>
      <c r="F55" s="218"/>
      <c r="G55" s="218"/>
      <c r="H55" s="204" t="s">
        <v>3</v>
      </c>
      <c r="I55" s="204" t="s">
        <v>32</v>
      </c>
      <c r="J55" s="204" t="s">
        <v>21</v>
      </c>
      <c r="K55" s="218">
        <f>S43</f>
        <v>0</v>
      </c>
      <c r="L55" s="218"/>
      <c r="M55" s="218"/>
      <c r="N55" s="218"/>
      <c r="O55" s="218"/>
      <c r="P55" s="200" t="s">
        <v>2</v>
      </c>
      <c r="Q55" s="217" t="s">
        <v>10</v>
      </c>
      <c r="R55" s="217"/>
      <c r="S55" s="218">
        <f>A43</f>
        <v>0</v>
      </c>
      <c r="T55" s="218"/>
      <c r="U55" s="218"/>
      <c r="V55" s="218">
        <v>4</v>
      </c>
      <c r="W55" s="218"/>
      <c r="X55" s="201" t="s">
        <v>63</v>
      </c>
      <c r="Y55" s="202"/>
      <c r="Z55" s="202"/>
      <c r="AA55" s="202"/>
      <c r="AB55" s="202"/>
      <c r="AC55" s="204"/>
      <c r="AD55" s="211" t="s">
        <v>30</v>
      </c>
      <c r="AE55" s="204"/>
      <c r="AF55" s="201" t="s">
        <v>131</v>
      </c>
      <c r="AG55" s="202"/>
      <c r="AH55" s="202"/>
      <c r="AI55" s="202"/>
      <c r="AJ55" s="202"/>
      <c r="AK55" s="200" t="s">
        <v>2</v>
      </c>
      <c r="AL55" s="217" t="s">
        <v>115</v>
      </c>
      <c r="AM55" s="217"/>
      <c r="AN55" s="218"/>
      <c r="AO55" s="218"/>
      <c r="AP55" s="219"/>
      <c r="AQ55" s="18"/>
      <c r="BD55" s="185"/>
      <c r="BE55" s="185"/>
      <c r="BF55" s="185"/>
      <c r="BG55" s="185"/>
      <c r="BH55" s="185"/>
      <c r="BI55" s="185"/>
      <c r="BJ55" s="185"/>
      <c r="BK55" s="185"/>
      <c r="BL55" s="185"/>
      <c r="BM55" s="185"/>
      <c r="BN55" s="185"/>
      <c r="BO55" s="185"/>
      <c r="BP55" s="185"/>
      <c r="BQ55" s="185"/>
      <c r="BR55" s="185"/>
      <c r="BS55" s="185"/>
      <c r="BT55" s="185"/>
      <c r="BU55" s="185"/>
      <c r="BV55" s="185"/>
      <c r="BW55" s="185"/>
      <c r="BX55" s="185"/>
      <c r="BY55" s="185"/>
      <c r="BZ55" s="185"/>
      <c r="CA55" s="185"/>
    </row>
    <row r="56" spans="1:79" ht="19.5" customHeight="1" x14ac:dyDescent="0.15">
      <c r="A56" s="226"/>
      <c r="B56" s="206"/>
      <c r="C56" s="206"/>
      <c r="D56" s="206"/>
      <c r="E56" s="206"/>
      <c r="F56" s="206"/>
      <c r="G56" s="206"/>
      <c r="H56" s="205"/>
      <c r="I56" s="205"/>
      <c r="J56" s="205"/>
      <c r="K56" s="206"/>
      <c r="L56" s="206"/>
      <c r="M56" s="206"/>
      <c r="N56" s="206"/>
      <c r="O56" s="206"/>
      <c r="P56" s="198"/>
      <c r="Q56" s="214" t="s">
        <v>16</v>
      </c>
      <c r="R56" s="214"/>
      <c r="S56" s="206">
        <f>G43</f>
        <v>0</v>
      </c>
      <c r="T56" s="206"/>
      <c r="U56" s="206"/>
      <c r="V56" s="206"/>
      <c r="W56" s="206"/>
      <c r="X56" s="203"/>
      <c r="Y56" s="203"/>
      <c r="Z56" s="203"/>
      <c r="AA56" s="203"/>
      <c r="AB56" s="203"/>
      <c r="AC56" s="205"/>
      <c r="AD56" s="209"/>
      <c r="AE56" s="205"/>
      <c r="AF56" s="203"/>
      <c r="AG56" s="203"/>
      <c r="AH56" s="203"/>
      <c r="AI56" s="203"/>
      <c r="AJ56" s="203"/>
      <c r="AK56" s="198"/>
      <c r="AL56" s="214" t="s">
        <v>132</v>
      </c>
      <c r="AM56" s="214"/>
      <c r="AN56" s="206"/>
      <c r="AO56" s="206"/>
      <c r="AP56" s="216"/>
      <c r="AQ56" s="18"/>
      <c r="BD56" s="186"/>
      <c r="BE56" s="181"/>
      <c r="BF56" s="181"/>
      <c r="BG56" s="182"/>
      <c r="BH56" s="182"/>
      <c r="BI56" s="182"/>
      <c r="BJ56" s="182"/>
      <c r="BK56" s="182"/>
      <c r="BL56" s="183"/>
      <c r="BM56" s="115"/>
      <c r="BN56" s="184"/>
      <c r="BO56" s="184"/>
      <c r="BP56" s="181"/>
      <c r="BQ56" s="187"/>
      <c r="BR56" s="188"/>
      <c r="BS56" s="182"/>
      <c r="BT56" s="182"/>
      <c r="BU56" s="182"/>
      <c r="BV56" s="187"/>
      <c r="BW56" s="188"/>
      <c r="BX56" s="183"/>
      <c r="BY56" s="169"/>
      <c r="BZ56" s="184"/>
      <c r="CA56" s="184"/>
    </row>
    <row r="57" spans="1:79" ht="19.5" customHeight="1" x14ac:dyDescent="0.15">
      <c r="A57" s="226">
        <v>5</v>
      </c>
      <c r="B57" s="206"/>
      <c r="C57" s="206">
        <f>A43</f>
        <v>0</v>
      </c>
      <c r="D57" s="206"/>
      <c r="E57" s="206"/>
      <c r="F57" s="206"/>
      <c r="G57" s="206"/>
      <c r="H57" s="205" t="s">
        <v>10</v>
      </c>
      <c r="I57" s="205" t="s">
        <v>32</v>
      </c>
      <c r="J57" s="205" t="s">
        <v>16</v>
      </c>
      <c r="K57" s="206">
        <f>G43</f>
        <v>0</v>
      </c>
      <c r="L57" s="206"/>
      <c r="M57" s="206"/>
      <c r="N57" s="206"/>
      <c r="O57" s="206"/>
      <c r="P57" s="198" t="s">
        <v>2</v>
      </c>
      <c r="Q57" s="214" t="s">
        <v>4</v>
      </c>
      <c r="R57" s="214"/>
      <c r="S57" s="206">
        <f>M43</f>
        <v>0</v>
      </c>
      <c r="T57" s="206"/>
      <c r="U57" s="206"/>
      <c r="V57" s="206">
        <v>5</v>
      </c>
      <c r="W57" s="206"/>
      <c r="X57" s="273" t="s">
        <v>133</v>
      </c>
      <c r="Y57" s="203"/>
      <c r="Z57" s="203"/>
      <c r="AA57" s="203"/>
      <c r="AB57" s="203"/>
      <c r="AC57" s="205"/>
      <c r="AD57" s="209" t="s">
        <v>30</v>
      </c>
      <c r="AE57" s="205"/>
      <c r="AF57" s="273" t="s">
        <v>134</v>
      </c>
      <c r="AG57" s="203"/>
      <c r="AH57" s="203"/>
      <c r="AI57" s="203"/>
      <c r="AJ57" s="203"/>
      <c r="AK57" s="198" t="s">
        <v>2</v>
      </c>
      <c r="AL57" s="214" t="s">
        <v>108</v>
      </c>
      <c r="AM57" s="214"/>
      <c r="AN57" s="206"/>
      <c r="AO57" s="206"/>
      <c r="AP57" s="216"/>
      <c r="BD57" s="186"/>
      <c r="BE57" s="181"/>
      <c r="BF57" s="181"/>
      <c r="BG57" s="182"/>
      <c r="BH57" s="182"/>
      <c r="BI57" s="182"/>
      <c r="BJ57" s="182"/>
      <c r="BK57" s="182"/>
      <c r="BL57" s="183"/>
      <c r="BM57" s="115"/>
      <c r="BN57" s="184"/>
      <c r="BO57" s="184"/>
      <c r="BP57" s="181"/>
      <c r="BQ57" s="188"/>
      <c r="BR57" s="188"/>
      <c r="BS57" s="182"/>
      <c r="BT57" s="182"/>
      <c r="BU57" s="182"/>
      <c r="BV57" s="188"/>
      <c r="BW57" s="188"/>
      <c r="BX57" s="183"/>
      <c r="BY57" s="169"/>
      <c r="BZ57" s="184"/>
      <c r="CA57" s="184"/>
    </row>
    <row r="58" spans="1:79" ht="19.5" customHeight="1" thickBot="1" x14ac:dyDescent="0.2">
      <c r="A58" s="227"/>
      <c r="B58" s="221"/>
      <c r="C58" s="221"/>
      <c r="D58" s="221"/>
      <c r="E58" s="221"/>
      <c r="F58" s="221"/>
      <c r="G58" s="221"/>
      <c r="H58" s="228"/>
      <c r="I58" s="228"/>
      <c r="J58" s="228"/>
      <c r="K58" s="221"/>
      <c r="L58" s="221"/>
      <c r="M58" s="221"/>
      <c r="N58" s="221"/>
      <c r="O58" s="221"/>
      <c r="P58" s="225"/>
      <c r="Q58" s="220" t="s">
        <v>13</v>
      </c>
      <c r="R58" s="220"/>
      <c r="S58" s="221">
        <f>S43</f>
        <v>0</v>
      </c>
      <c r="T58" s="221"/>
      <c r="U58" s="221"/>
      <c r="V58" s="221"/>
      <c r="W58" s="221"/>
      <c r="X58" s="274"/>
      <c r="Y58" s="274"/>
      <c r="Z58" s="274"/>
      <c r="AA58" s="274"/>
      <c r="AB58" s="274"/>
      <c r="AC58" s="228"/>
      <c r="AD58" s="275"/>
      <c r="AE58" s="228"/>
      <c r="AF58" s="274"/>
      <c r="AG58" s="274"/>
      <c r="AH58" s="274"/>
      <c r="AI58" s="274"/>
      <c r="AJ58" s="274"/>
      <c r="AK58" s="225"/>
      <c r="AL58" s="220" t="s">
        <v>132</v>
      </c>
      <c r="AM58" s="220"/>
      <c r="AN58" s="221"/>
      <c r="AO58" s="221"/>
      <c r="AP58" s="272"/>
      <c r="BD58" s="186"/>
      <c r="BE58" s="181"/>
      <c r="BF58" s="181"/>
      <c r="BG58" s="182"/>
      <c r="BH58" s="182"/>
      <c r="BI58" s="182"/>
      <c r="BJ58" s="182"/>
      <c r="BK58" s="182"/>
      <c r="BL58" s="183"/>
      <c r="BM58" s="115"/>
      <c r="BN58" s="184"/>
      <c r="BO58" s="184"/>
      <c r="BP58" s="181"/>
      <c r="BQ58" s="187"/>
      <c r="BR58" s="188"/>
      <c r="BS58" s="182"/>
      <c r="BT58" s="182"/>
      <c r="BU58" s="182"/>
      <c r="BV58" s="187"/>
      <c r="BW58" s="188"/>
      <c r="BX58" s="183"/>
      <c r="BY58" s="169"/>
      <c r="BZ58" s="184"/>
      <c r="CA58" s="184"/>
    </row>
    <row r="59" spans="1:79" ht="19.5" customHeight="1" x14ac:dyDescent="0.15">
      <c r="BD59" s="186"/>
      <c r="BE59" s="181"/>
      <c r="BF59" s="181"/>
      <c r="BG59" s="182"/>
      <c r="BH59" s="182"/>
      <c r="BI59" s="182"/>
      <c r="BJ59" s="182"/>
      <c r="BK59" s="182"/>
      <c r="BL59" s="183"/>
      <c r="BM59" s="115"/>
      <c r="BN59" s="184"/>
      <c r="BO59" s="184"/>
      <c r="BP59" s="181"/>
      <c r="BQ59" s="188"/>
      <c r="BR59" s="188"/>
      <c r="BS59" s="182"/>
      <c r="BT59" s="182"/>
      <c r="BU59" s="182"/>
      <c r="BV59" s="188"/>
      <c r="BW59" s="188"/>
      <c r="BX59" s="183"/>
      <c r="BY59" s="169"/>
      <c r="BZ59" s="184"/>
      <c r="CA59" s="184"/>
    </row>
    <row r="60" spans="1:79" ht="19.5" customHeight="1" x14ac:dyDescent="0.15"/>
    <row r="61" spans="1:79" ht="19.5" customHeight="1" x14ac:dyDescent="0.15"/>
    <row r="62" spans="1:79" ht="19.5" customHeight="1" x14ac:dyDescent="0.15"/>
    <row r="63" spans="1:79" ht="19.5" customHeight="1" x14ac:dyDescent="0.15"/>
    <row r="64" spans="1:79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  <row r="80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19.5" customHeight="1" x14ac:dyDescent="0.15"/>
    <row r="93" ht="19.5" customHeight="1" x14ac:dyDescent="0.15"/>
    <row r="94" ht="19.5" customHeight="1" x14ac:dyDescent="0.15"/>
    <row r="95" ht="19.5" customHeight="1" x14ac:dyDescent="0.15"/>
    <row r="9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  <row r="131" ht="19.5" customHeight="1" x14ac:dyDescent="0.15"/>
    <row r="132" ht="19.5" customHeight="1" x14ac:dyDescent="0.15"/>
    <row r="133" ht="19.5" customHeight="1" x14ac:dyDescent="0.15"/>
    <row r="134" ht="19.5" customHeight="1" x14ac:dyDescent="0.15"/>
    <row r="135" ht="19.5" customHeight="1" x14ac:dyDescent="0.15"/>
    <row r="136" ht="19.5" customHeight="1" x14ac:dyDescent="0.15"/>
    <row r="137" ht="19.5" customHeight="1" x14ac:dyDescent="0.15"/>
    <row r="138" ht="19.5" customHeight="1" x14ac:dyDescent="0.15"/>
    <row r="139" ht="19.5" customHeight="1" x14ac:dyDescent="0.15"/>
    <row r="140" ht="19.5" customHeight="1" x14ac:dyDescent="0.15"/>
    <row r="141" ht="19.5" customHeight="1" x14ac:dyDescent="0.15"/>
    <row r="142" ht="19.5" customHeight="1" x14ac:dyDescent="0.15"/>
    <row r="143" ht="19.5" customHeight="1" x14ac:dyDescent="0.15"/>
    <row r="144" ht="19.5" customHeight="1" x14ac:dyDescent="0.15"/>
    <row r="145" ht="19.5" customHeight="1" x14ac:dyDescent="0.15"/>
    <row r="146" ht="19.5" customHeight="1" x14ac:dyDescent="0.15"/>
    <row r="147" ht="19.5" customHeight="1" x14ac:dyDescent="0.15"/>
    <row r="148" ht="19.5" customHeight="1" x14ac:dyDescent="0.15"/>
    <row r="149" ht="19.5" customHeight="1" x14ac:dyDescent="0.15"/>
    <row r="150" ht="19.5" customHeight="1" x14ac:dyDescent="0.15"/>
    <row r="151" ht="19.5" customHeight="1" x14ac:dyDescent="0.15"/>
    <row r="152" ht="19.5" customHeight="1" x14ac:dyDescent="0.15"/>
    <row r="153" ht="19.5" customHeight="1" x14ac:dyDescent="0.15"/>
    <row r="154" ht="19.5" customHeight="1" x14ac:dyDescent="0.15"/>
    <row r="155" ht="19.5" customHeight="1" x14ac:dyDescent="0.15"/>
    <row r="156" ht="19.5" customHeight="1" x14ac:dyDescent="0.15"/>
    <row r="157" ht="19.5" customHeight="1" x14ac:dyDescent="0.15"/>
    <row r="158" ht="19.5" customHeight="1" x14ac:dyDescent="0.15"/>
    <row r="159" ht="19.5" customHeight="1" x14ac:dyDescent="0.15"/>
    <row r="160" ht="19.5" customHeight="1" x14ac:dyDescent="0.15"/>
    <row r="161" ht="19.5" customHeight="1" x14ac:dyDescent="0.15"/>
    <row r="162" ht="19.5" customHeight="1" x14ac:dyDescent="0.15"/>
    <row r="163" ht="19.5" customHeight="1" x14ac:dyDescent="0.15"/>
    <row r="164" ht="19.5" customHeight="1" x14ac:dyDescent="0.15"/>
    <row r="165" ht="19.5" customHeight="1" x14ac:dyDescent="0.15"/>
    <row r="166" ht="19.5" customHeight="1" x14ac:dyDescent="0.15"/>
    <row r="167" ht="19.5" customHeight="1" x14ac:dyDescent="0.15"/>
    <row r="168" ht="19.5" customHeight="1" x14ac:dyDescent="0.15"/>
    <row r="169" ht="19.5" customHeight="1" x14ac:dyDescent="0.15"/>
    <row r="170" ht="19.5" customHeight="1" x14ac:dyDescent="0.15"/>
    <row r="171" ht="19.5" customHeight="1" x14ac:dyDescent="0.15"/>
    <row r="172" ht="19.5" customHeight="1" x14ac:dyDescent="0.15"/>
    <row r="173" ht="19.5" customHeight="1" x14ac:dyDescent="0.15"/>
    <row r="174" ht="19.5" customHeight="1" x14ac:dyDescent="0.15"/>
    <row r="175" ht="19.5" customHeight="1" x14ac:dyDescent="0.15"/>
    <row r="176" ht="19.5" customHeight="1" x14ac:dyDescent="0.15"/>
    <row r="177" ht="19.5" customHeight="1" x14ac:dyDescent="0.15"/>
    <row r="178" ht="19.5" customHeight="1" x14ac:dyDescent="0.15"/>
    <row r="179" ht="19.5" customHeight="1" x14ac:dyDescent="0.15"/>
  </sheetData>
  <mergeCells count="158">
    <mergeCell ref="AL57:AM57"/>
    <mergeCell ref="AN57:AP57"/>
    <mergeCell ref="AL58:AM58"/>
    <mergeCell ref="AN58:AP58"/>
    <mergeCell ref="X57:AB58"/>
    <mergeCell ref="AC57:AC58"/>
    <mergeCell ref="AD57:AD58"/>
    <mergeCell ref="AE57:AE58"/>
    <mergeCell ref="AF57:AJ58"/>
    <mergeCell ref="AK57:AK58"/>
    <mergeCell ref="E5:F6"/>
    <mergeCell ref="E10:F11"/>
    <mergeCell ref="E15:F16"/>
    <mergeCell ref="E20:F21"/>
    <mergeCell ref="A5:D6"/>
    <mergeCell ref="A10:D11"/>
    <mergeCell ref="AB5:AC6"/>
    <mergeCell ref="X5:AA6"/>
    <mergeCell ref="X10:AA11"/>
    <mergeCell ref="AB10:AC11"/>
    <mergeCell ref="X15:AA16"/>
    <mergeCell ref="AB15:AC16"/>
    <mergeCell ref="X20:AA21"/>
    <mergeCell ref="R12:V13"/>
    <mergeCell ref="X24:AA25"/>
    <mergeCell ref="AB24:AC25"/>
    <mergeCell ref="X29:AA30"/>
    <mergeCell ref="AB29:AC30"/>
    <mergeCell ref="A24:D25"/>
    <mergeCell ref="E24:F25"/>
    <mergeCell ref="AB20:AC21"/>
    <mergeCell ref="AM12:AQ13"/>
    <mergeCell ref="A15:D16"/>
    <mergeCell ref="A20:D21"/>
    <mergeCell ref="P28:T29"/>
    <mergeCell ref="S43:W44"/>
    <mergeCell ref="V47:AP47"/>
    <mergeCell ref="A47:U47"/>
    <mergeCell ref="A42:B42"/>
    <mergeCell ref="G42:H42"/>
    <mergeCell ref="M42:N42"/>
    <mergeCell ref="S42:T42"/>
    <mergeCell ref="A43:E44"/>
    <mergeCell ref="AM28:AQ29"/>
    <mergeCell ref="A34:D35"/>
    <mergeCell ref="E34:F35"/>
    <mergeCell ref="X34:AA35"/>
    <mergeCell ref="AB34:AC35"/>
    <mergeCell ref="Y41:AP44"/>
    <mergeCell ref="A29:D30"/>
    <mergeCell ref="E29:F30"/>
    <mergeCell ref="A40:N40"/>
    <mergeCell ref="P48:P49"/>
    <mergeCell ref="A48:B49"/>
    <mergeCell ref="C48:G49"/>
    <mergeCell ref="H48:H49"/>
    <mergeCell ref="I48:I49"/>
    <mergeCell ref="J48:J49"/>
    <mergeCell ref="K48:O49"/>
    <mergeCell ref="G43:K44"/>
    <mergeCell ref="M43:Q44"/>
    <mergeCell ref="A52:B53"/>
    <mergeCell ref="C52:G53"/>
    <mergeCell ref="H52:H53"/>
    <mergeCell ref="I52:I53"/>
    <mergeCell ref="J52:J53"/>
    <mergeCell ref="K52:O53"/>
    <mergeCell ref="Q51:R51"/>
    <mergeCell ref="K50:O51"/>
    <mergeCell ref="P50:P51"/>
    <mergeCell ref="A50:B51"/>
    <mergeCell ref="C50:G51"/>
    <mergeCell ref="H50:H51"/>
    <mergeCell ref="I50:I51"/>
    <mergeCell ref="J50:J51"/>
    <mergeCell ref="Q57:R57"/>
    <mergeCell ref="Q58:R58"/>
    <mergeCell ref="S50:U50"/>
    <mergeCell ref="S57:U57"/>
    <mergeCell ref="S58:U58"/>
    <mergeCell ref="A54:U54"/>
    <mergeCell ref="V57:W58"/>
    <mergeCell ref="V54:AP54"/>
    <mergeCell ref="P57:P58"/>
    <mergeCell ref="A57:B58"/>
    <mergeCell ref="C57:G58"/>
    <mergeCell ref="H57:H58"/>
    <mergeCell ref="I57:I58"/>
    <mergeCell ref="J57:J58"/>
    <mergeCell ref="K57:O58"/>
    <mergeCell ref="P55:P56"/>
    <mergeCell ref="Q50:R50"/>
    <mergeCell ref="A55:B56"/>
    <mergeCell ref="C55:G56"/>
    <mergeCell ref="H55:H56"/>
    <mergeCell ref="I55:I56"/>
    <mergeCell ref="J55:J56"/>
    <mergeCell ref="K55:O56"/>
    <mergeCell ref="P52:P53"/>
    <mergeCell ref="S51:U51"/>
    <mergeCell ref="S55:U55"/>
    <mergeCell ref="S56:U56"/>
    <mergeCell ref="V48:W49"/>
    <mergeCell ref="V50:W51"/>
    <mergeCell ref="V52:W53"/>
    <mergeCell ref="V55:W56"/>
    <mergeCell ref="Q55:R55"/>
    <mergeCell ref="Q56:R56"/>
    <mergeCell ref="Q48:R48"/>
    <mergeCell ref="S48:U48"/>
    <mergeCell ref="Q49:R49"/>
    <mergeCell ref="S49:U49"/>
    <mergeCell ref="Q52:R52"/>
    <mergeCell ref="Q53:R53"/>
    <mergeCell ref="S52:U52"/>
    <mergeCell ref="S53:U53"/>
    <mergeCell ref="AF52:AJ53"/>
    <mergeCell ref="AE55:AE56"/>
    <mergeCell ref="AL53:AM53"/>
    <mergeCell ref="AN53:AP53"/>
    <mergeCell ref="AN48:AP48"/>
    <mergeCell ref="AL48:AM48"/>
    <mergeCell ref="AL50:AM50"/>
    <mergeCell ref="AN50:AP50"/>
    <mergeCell ref="AL51:AM51"/>
    <mergeCell ref="AN51:AP51"/>
    <mergeCell ref="AL52:AM52"/>
    <mergeCell ref="AN52:AP52"/>
    <mergeCell ref="AN49:AP49"/>
    <mergeCell ref="AL49:AM49"/>
    <mergeCell ref="AL55:AM55"/>
    <mergeCell ref="AN55:AP55"/>
    <mergeCell ref="AL56:AM56"/>
    <mergeCell ref="AN56:AP56"/>
    <mergeCell ref="A1:AQ1"/>
    <mergeCell ref="A2:AQ2"/>
    <mergeCell ref="AK52:AK53"/>
    <mergeCell ref="AK55:AK56"/>
    <mergeCell ref="X55:AB56"/>
    <mergeCell ref="AC55:AC56"/>
    <mergeCell ref="AE48:AE49"/>
    <mergeCell ref="AF48:AJ49"/>
    <mergeCell ref="AF55:AJ56"/>
    <mergeCell ref="X48:AB49"/>
    <mergeCell ref="AC48:AC49"/>
    <mergeCell ref="X50:AB51"/>
    <mergeCell ref="AC50:AC51"/>
    <mergeCell ref="X52:AB53"/>
    <mergeCell ref="AC52:AC53"/>
    <mergeCell ref="AD48:AD49"/>
    <mergeCell ref="AD50:AD51"/>
    <mergeCell ref="AD52:AD53"/>
    <mergeCell ref="AD55:AD56"/>
    <mergeCell ref="AK48:AK49"/>
    <mergeCell ref="AK50:AK51"/>
    <mergeCell ref="AE50:AE51"/>
    <mergeCell ref="AF50:AJ51"/>
    <mergeCell ref="AE52:AE53"/>
  </mergeCells>
  <phoneticPr fontId="2"/>
  <dataValidations count="1">
    <dataValidation type="whole" operator="greaterThanOrEqual" allowBlank="1" showInputMessage="1" showErrorMessage="1" sqref="AG7:AG9 AE7:AE9 AI12:AI14 AG12:AG14 AG17:AG19 AE17:AE19 J39 L7:L9 J7:J9 N12:N14 L12:L14 L17:L19 J17:J19 AE31:AE33 AG31:AG33 AG26:AG28 AI26:AI28 H39 H31:H33 J31:J33 J26:J28 L26:L28">
      <formula1>0</formula1>
    </dataValidation>
  </dataValidations>
  <pageMargins left="0.39370078740157483" right="0.19685039370078741" top="0.39370078740157483" bottom="0.39370078740157483" header="0.31496062992125984" footer="0.31496062992125984"/>
  <pageSetup paperSize="8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6"/>
  <sheetViews>
    <sheetView view="pageBreakPreview" zoomScale="70" zoomScaleNormal="85" zoomScaleSheetLayoutView="70" workbookViewId="0">
      <selection activeCell="AG1" sqref="AG1"/>
    </sheetView>
  </sheetViews>
  <sheetFormatPr defaultRowHeight="13.5" x14ac:dyDescent="0.15"/>
  <cols>
    <col min="1" max="1" width="2.625" style="49" customWidth="1"/>
    <col min="2" max="2" width="17.625" style="49" customWidth="1"/>
    <col min="3" max="15" width="2.625" style="49" customWidth="1"/>
    <col min="16" max="16" width="3.125" style="49" customWidth="1"/>
    <col min="17" max="17" width="2.875" style="49" customWidth="1"/>
    <col min="18" max="26" width="2.625" style="49" customWidth="1"/>
    <col min="27" max="30" width="2.875" style="49" customWidth="1"/>
    <col min="31" max="31" width="5.75" style="49" customWidth="1"/>
    <col min="32" max="33" width="3.875" style="49" customWidth="1"/>
    <col min="34" max="34" width="7.25" style="49" customWidth="1"/>
    <col min="35" max="35" width="3.875" style="49" customWidth="1"/>
    <col min="36" max="16384" width="9" style="49"/>
  </cols>
  <sheetData>
    <row r="1" spans="1:42" s="104" customFormat="1" ht="15" customHeight="1" x14ac:dyDescent="0.3">
      <c r="B1" s="318" t="s">
        <v>135</v>
      </c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189" t="s">
        <v>36</v>
      </c>
      <c r="AF1" s="189" t="s">
        <v>37</v>
      </c>
      <c r="AG1" s="189"/>
      <c r="AH1" s="190"/>
      <c r="AI1" s="190"/>
      <c r="AL1" s="105"/>
      <c r="AM1" s="105"/>
      <c r="AN1" s="105"/>
      <c r="AO1" s="105"/>
    </row>
    <row r="2" spans="1:42" s="104" customFormat="1" ht="15" customHeight="1" x14ac:dyDescent="0.3"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189" t="s">
        <v>110</v>
      </c>
      <c r="AF2" s="189"/>
      <c r="AG2" s="189"/>
      <c r="AH2" s="190"/>
      <c r="AI2" s="190"/>
      <c r="AL2" s="105"/>
      <c r="AM2" s="105"/>
      <c r="AN2" s="105"/>
      <c r="AO2" s="105"/>
    </row>
    <row r="3" spans="1:42" s="56" customFormat="1" ht="14.25" thickBot="1" x14ac:dyDescent="0.2"/>
    <row r="4" spans="1:42" s="56" customFormat="1" ht="13.5" customHeight="1" x14ac:dyDescent="0.15">
      <c r="A4" s="72"/>
      <c r="B4" s="319"/>
      <c r="C4" s="322">
        <f>IF(B8="","",B8)</f>
        <v>0</v>
      </c>
      <c r="D4" s="323"/>
      <c r="E4" s="323"/>
      <c r="F4" s="323"/>
      <c r="G4" s="323"/>
      <c r="H4" s="324"/>
      <c r="I4" s="322">
        <f>IF(B13="","",B13)</f>
        <v>0</v>
      </c>
      <c r="J4" s="323"/>
      <c r="K4" s="323"/>
      <c r="L4" s="323"/>
      <c r="M4" s="323"/>
      <c r="N4" s="324"/>
      <c r="O4" s="322">
        <f>IF(B18="","",B18)</f>
        <v>0</v>
      </c>
      <c r="P4" s="323"/>
      <c r="Q4" s="323"/>
      <c r="R4" s="323"/>
      <c r="S4" s="323"/>
      <c r="T4" s="324"/>
      <c r="U4" s="322">
        <f>IF(B23="","",B23)</f>
        <v>0</v>
      </c>
      <c r="V4" s="323"/>
      <c r="W4" s="323"/>
      <c r="X4" s="323"/>
      <c r="Y4" s="323"/>
      <c r="Z4" s="323"/>
      <c r="AA4" s="331" t="s">
        <v>38</v>
      </c>
      <c r="AB4" s="334" t="s">
        <v>39</v>
      </c>
      <c r="AC4" s="334" t="s">
        <v>40</v>
      </c>
      <c r="AD4" s="334" t="s">
        <v>41</v>
      </c>
      <c r="AE4" s="340" t="s">
        <v>42</v>
      </c>
      <c r="AF4" s="334" t="s">
        <v>43</v>
      </c>
      <c r="AG4" s="334" t="s">
        <v>44</v>
      </c>
      <c r="AH4" s="340" t="s">
        <v>45</v>
      </c>
      <c r="AI4" s="343" t="s">
        <v>46</v>
      </c>
    </row>
    <row r="5" spans="1:42" s="56" customFormat="1" ht="13.5" customHeight="1" x14ac:dyDescent="0.15">
      <c r="A5" s="72"/>
      <c r="B5" s="320"/>
      <c r="C5" s="325"/>
      <c r="D5" s="326"/>
      <c r="E5" s="326"/>
      <c r="F5" s="326"/>
      <c r="G5" s="326"/>
      <c r="H5" s="327"/>
      <c r="I5" s="325"/>
      <c r="J5" s="326"/>
      <c r="K5" s="326"/>
      <c r="L5" s="326"/>
      <c r="M5" s="326"/>
      <c r="N5" s="327"/>
      <c r="O5" s="325"/>
      <c r="P5" s="326"/>
      <c r="Q5" s="326"/>
      <c r="R5" s="326"/>
      <c r="S5" s="326"/>
      <c r="T5" s="327"/>
      <c r="U5" s="325"/>
      <c r="V5" s="326"/>
      <c r="W5" s="326"/>
      <c r="X5" s="326"/>
      <c r="Y5" s="326"/>
      <c r="Z5" s="326"/>
      <c r="AA5" s="332"/>
      <c r="AB5" s="335"/>
      <c r="AC5" s="335"/>
      <c r="AD5" s="335"/>
      <c r="AE5" s="341"/>
      <c r="AF5" s="335"/>
      <c r="AG5" s="335"/>
      <c r="AH5" s="341"/>
      <c r="AI5" s="344"/>
    </row>
    <row r="6" spans="1:42" s="56" customFormat="1" ht="13.5" customHeight="1" x14ac:dyDescent="0.15">
      <c r="A6" s="72"/>
      <c r="B6" s="320"/>
      <c r="C6" s="325"/>
      <c r="D6" s="326"/>
      <c r="E6" s="326"/>
      <c r="F6" s="326"/>
      <c r="G6" s="326"/>
      <c r="H6" s="327"/>
      <c r="I6" s="325"/>
      <c r="J6" s="326"/>
      <c r="K6" s="326"/>
      <c r="L6" s="326"/>
      <c r="M6" s="326"/>
      <c r="N6" s="327"/>
      <c r="O6" s="325"/>
      <c r="P6" s="326"/>
      <c r="Q6" s="326"/>
      <c r="R6" s="326"/>
      <c r="S6" s="326"/>
      <c r="T6" s="327"/>
      <c r="U6" s="325"/>
      <c r="V6" s="326"/>
      <c r="W6" s="326"/>
      <c r="X6" s="326"/>
      <c r="Y6" s="326"/>
      <c r="Z6" s="326"/>
      <c r="AA6" s="332"/>
      <c r="AB6" s="335"/>
      <c r="AC6" s="335"/>
      <c r="AD6" s="335"/>
      <c r="AE6" s="341"/>
      <c r="AF6" s="335"/>
      <c r="AG6" s="335"/>
      <c r="AH6" s="341"/>
      <c r="AI6" s="344"/>
    </row>
    <row r="7" spans="1:42" s="56" customFormat="1" ht="13.5" customHeight="1" x14ac:dyDescent="0.15">
      <c r="B7" s="321"/>
      <c r="C7" s="328"/>
      <c r="D7" s="329"/>
      <c r="E7" s="329"/>
      <c r="F7" s="329"/>
      <c r="G7" s="329"/>
      <c r="H7" s="330"/>
      <c r="I7" s="328"/>
      <c r="J7" s="329"/>
      <c r="K7" s="329"/>
      <c r="L7" s="329"/>
      <c r="M7" s="329"/>
      <c r="N7" s="330"/>
      <c r="O7" s="328"/>
      <c r="P7" s="329"/>
      <c r="Q7" s="329"/>
      <c r="R7" s="329"/>
      <c r="S7" s="329"/>
      <c r="T7" s="330"/>
      <c r="U7" s="328"/>
      <c r="V7" s="329"/>
      <c r="W7" s="329"/>
      <c r="X7" s="329"/>
      <c r="Y7" s="329"/>
      <c r="Z7" s="329"/>
      <c r="AA7" s="333"/>
      <c r="AB7" s="336"/>
      <c r="AC7" s="336"/>
      <c r="AD7" s="336"/>
      <c r="AE7" s="342"/>
      <c r="AF7" s="336"/>
      <c r="AG7" s="336"/>
      <c r="AH7" s="342"/>
      <c r="AI7" s="345"/>
    </row>
    <row r="8" spans="1:42" s="56" customFormat="1" ht="15" customHeight="1" x14ac:dyDescent="0.15">
      <c r="B8" s="297">
        <f>女子一日目!A43</f>
        <v>0</v>
      </c>
      <c r="C8" s="298"/>
      <c r="D8" s="310"/>
      <c r="E8" s="310"/>
      <c r="F8" s="310"/>
      <c r="G8" s="310"/>
      <c r="H8" s="311"/>
      <c r="J8" s="72"/>
      <c r="K8" s="72"/>
      <c r="L8" s="72"/>
      <c r="M8" s="72"/>
      <c r="N8" s="72"/>
      <c r="O8" s="74"/>
      <c r="P8" s="72"/>
      <c r="Q8" s="72"/>
      <c r="R8" s="72"/>
      <c r="S8" s="72"/>
      <c r="T8" s="72"/>
      <c r="U8" s="89"/>
      <c r="V8" s="72"/>
      <c r="W8" s="72"/>
      <c r="X8" s="72"/>
      <c r="Y8" s="72"/>
      <c r="Z8" s="87"/>
      <c r="AA8" s="86"/>
      <c r="AB8" s="69"/>
      <c r="AC8" s="69"/>
      <c r="AD8" s="69"/>
      <c r="AE8" s="69"/>
      <c r="AF8" s="69"/>
      <c r="AG8" s="69"/>
      <c r="AH8" s="69"/>
      <c r="AI8" s="68"/>
      <c r="AK8" s="106"/>
      <c r="AL8" s="106"/>
      <c r="AP8" s="101"/>
    </row>
    <row r="9" spans="1:42" s="56" customFormat="1" ht="15" customHeight="1" x14ac:dyDescent="0.15">
      <c r="B9" s="297"/>
      <c r="C9" s="312"/>
      <c r="D9" s="313"/>
      <c r="E9" s="313"/>
      <c r="F9" s="313"/>
      <c r="G9" s="313"/>
      <c r="H9" s="314"/>
      <c r="I9" s="74"/>
      <c r="J9" s="72"/>
      <c r="K9" s="72"/>
      <c r="L9" s="73" t="s">
        <v>1</v>
      </c>
      <c r="M9" s="72"/>
      <c r="N9" s="72"/>
      <c r="O9" s="74"/>
      <c r="P9" s="72"/>
      <c r="Q9" s="72"/>
      <c r="R9" s="73" t="s">
        <v>1</v>
      </c>
      <c r="S9" s="72"/>
      <c r="T9" s="72"/>
      <c r="U9" s="74"/>
      <c r="V9" s="72"/>
      <c r="W9" s="72"/>
      <c r="X9" s="73" t="s">
        <v>1</v>
      </c>
      <c r="Y9" s="72"/>
      <c r="Z9" s="72"/>
      <c r="AA9" s="71"/>
      <c r="AB9" s="69"/>
      <c r="AC9" s="69"/>
      <c r="AD9" s="69"/>
      <c r="AE9" s="69"/>
      <c r="AF9" s="69"/>
      <c r="AG9" s="69"/>
      <c r="AH9" s="69"/>
      <c r="AI9" s="68"/>
      <c r="AK9" s="106"/>
      <c r="AL9" s="106"/>
      <c r="AP9" s="101"/>
    </row>
    <row r="10" spans="1:42" s="56" customFormat="1" ht="15" customHeight="1" x14ac:dyDescent="0.15">
      <c r="B10" s="297"/>
      <c r="C10" s="312"/>
      <c r="D10" s="313"/>
      <c r="E10" s="313"/>
      <c r="F10" s="313"/>
      <c r="G10" s="313"/>
      <c r="H10" s="314"/>
      <c r="I10" s="81" t="str">
        <f>IF(J10="","",IF(J10=2,"○",IF(J10=1,"●",IF(J10=0,"●",""))))</f>
        <v/>
      </c>
      <c r="J10" s="99" t="str">
        <f>IF(K9="","",IF(K9&gt;M9,1,0)+IF(K10&gt;M10,1,0)+IF(K11&gt;M11,1,0))</f>
        <v/>
      </c>
      <c r="K10" s="72"/>
      <c r="L10" s="73" t="s">
        <v>1</v>
      </c>
      <c r="M10" s="72"/>
      <c r="N10" s="99" t="str">
        <f>IF(M9="","",IF(M9&gt;K9,1,0)+IF(M10&gt;K10,1,0)+IF(M11&gt;K11,1,0))</f>
        <v/>
      </c>
      <c r="O10" s="81" t="str">
        <f>IF(P10="","",IF(P10=2,"○",IF(P10=1,"●",IF(P10=0,"●",""))))</f>
        <v/>
      </c>
      <c r="P10" s="99" t="str">
        <f>IF(Q9="","",IF(Q9&gt;S9,1,0)+IF(Q10&gt;S10,1,0)+IF(Q11&gt;S11,1,0))</f>
        <v/>
      </c>
      <c r="Q10" s="72"/>
      <c r="R10" s="73" t="s">
        <v>1</v>
      </c>
      <c r="S10" s="72"/>
      <c r="T10" s="99" t="str">
        <f>IF(S9="","",IF(S9&gt;Q9,1,0)+IF(S10&gt;Q10,1,0)+IF(S11&gt;Q11,1,0))</f>
        <v/>
      </c>
      <c r="U10" s="81" t="str">
        <f>IF(V10="","",IF(V10=2,"○",IF(V10=1,"●",IF(V10=0,"●",""))))</f>
        <v/>
      </c>
      <c r="V10" s="99" t="str">
        <f>IF(W9="","",IF(W9&gt;Y9,1,0)+IF(W10&gt;Y10,1,0)+IF(W11&gt;Y11,1,0))</f>
        <v/>
      </c>
      <c r="W10" s="72"/>
      <c r="X10" s="73" t="s">
        <v>1</v>
      </c>
      <c r="Y10" s="72"/>
      <c r="Z10" s="99" t="str">
        <f>IF(Y9="","",IF(Y9&gt;W9,1,0)+IF(Y10&gt;W10,1,0)+IF(Y11&gt;W11,1,0))</f>
        <v/>
      </c>
      <c r="AA10" s="80" t="str">
        <f>IF(J10="","",EXACT(I10,"○")+EXACT(O10,"○")+EXACT(U10,"○"))</f>
        <v/>
      </c>
      <c r="AB10" s="78" t="str">
        <f>IF(N10="","",EXACT(I10,"●")+EXACT(O10,"●")+EXACT(U10,"●"))</f>
        <v/>
      </c>
      <c r="AC10" s="78" t="str">
        <f>IF(ISERROR(IF(J10="","",J10+P10+V10)),"",(IF(J10="","",J10+P10+V10)))</f>
        <v/>
      </c>
      <c r="AD10" s="78" t="str">
        <f>IF(ISERROR(IF(N10="","",N10+T10+Z10)),"",(IF(N10="","",N10+T10+Z10)))</f>
        <v/>
      </c>
      <c r="AE10" s="76" t="str">
        <f>IF(ISERROR(AC10/AD10),"",AC10/AD10)</f>
        <v/>
      </c>
      <c r="AF10" s="77" t="str">
        <f>IF(K9="","",SUM(K9:K11)+SUM(Q9:Q11)+SUM(W9:W11))</f>
        <v/>
      </c>
      <c r="AG10" s="77" t="str">
        <f>IF(M9="","",SUM(M9:M11)+SUM(S9:S11)+SUM(Y9:Y11))</f>
        <v/>
      </c>
      <c r="AH10" s="76" t="str">
        <f>IF(ISERROR(AF10/AG10),"",AF10/AG10)</f>
        <v/>
      </c>
      <c r="AI10" s="75" t="str">
        <f>IF(ISERROR(RANK(AL10,$AL$10:$AL$25)),"",(RANK(AL10,$AL$10:$AL$25)))</f>
        <v/>
      </c>
      <c r="AK10" s="106" t="e">
        <f>IF(OR(AA10=AA15,AA10=AA20,AA10=AA25,),CHOOSE(RANK(AA10,AA10:AA25)+1,0,400,300,200,100)+AA10+AE10,CHOOSE(RANK(AA10,AA10:AA25)+1,0,400,300,200,100))</f>
        <v>#VALUE!</v>
      </c>
      <c r="AL10" s="106" t="e">
        <f>IF(OR(AK10=AK10,AK10=AK15,AK10=AK20,AK10=AK25,),CHOOSE(RANK(AK10,AK10:AK25)+1,0,400,300,200,100)+AH10,CHOOSE(RANK(AK10,AK10:AK25)+1,0,,400,300,200,100))</f>
        <v>#VALUE!</v>
      </c>
      <c r="AP10" s="101"/>
    </row>
    <row r="11" spans="1:42" s="56" customFormat="1" ht="15" customHeight="1" x14ac:dyDescent="0.15">
      <c r="B11" s="297"/>
      <c r="C11" s="312"/>
      <c r="D11" s="313"/>
      <c r="E11" s="313"/>
      <c r="F11" s="313"/>
      <c r="G11" s="313"/>
      <c r="H11" s="314"/>
      <c r="I11" s="74"/>
      <c r="J11" s="73"/>
      <c r="K11" s="72"/>
      <c r="L11" s="73" t="s">
        <v>1</v>
      </c>
      <c r="M11" s="72"/>
      <c r="N11" s="72"/>
      <c r="O11" s="74"/>
      <c r="P11" s="98"/>
      <c r="Q11" s="72"/>
      <c r="R11" s="73" t="s">
        <v>1</v>
      </c>
      <c r="S11" s="72"/>
      <c r="T11" s="73"/>
      <c r="U11" s="74"/>
      <c r="V11" s="98"/>
      <c r="W11" s="72"/>
      <c r="X11" s="73" t="s">
        <v>1</v>
      </c>
      <c r="Y11" s="72"/>
      <c r="Z11" s="73"/>
      <c r="AA11" s="71"/>
      <c r="AB11" s="69"/>
      <c r="AC11" s="69"/>
      <c r="AD11" s="69"/>
      <c r="AE11" s="100"/>
      <c r="AF11" s="70"/>
      <c r="AG11" s="70"/>
      <c r="AH11" s="69"/>
      <c r="AI11" s="68"/>
      <c r="AK11" s="106"/>
      <c r="AL11" s="106"/>
      <c r="AP11" s="101" t="str">
        <f>IF(ISERROR(IF(AI13=1,B14,IF(AI18=1,B19,IF(AI23=1,B24,"")))),"",(IF(AI13=1,B14,IF(AI18=1,B19,IF(AI23=1,B24,"")))))</f>
        <v/>
      </c>
    </row>
    <row r="12" spans="1:42" s="56" customFormat="1" ht="15" customHeight="1" x14ac:dyDescent="0.15">
      <c r="B12" s="297"/>
      <c r="C12" s="315"/>
      <c r="D12" s="316"/>
      <c r="E12" s="316"/>
      <c r="F12" s="316"/>
      <c r="G12" s="316"/>
      <c r="H12" s="317"/>
      <c r="I12" s="95"/>
      <c r="J12" s="96"/>
      <c r="K12" s="94"/>
      <c r="L12" s="94"/>
      <c r="M12" s="94"/>
      <c r="N12" s="94"/>
      <c r="O12" s="95"/>
      <c r="P12" s="103"/>
      <c r="Q12" s="94"/>
      <c r="R12" s="96"/>
      <c r="S12" s="94"/>
      <c r="T12" s="96"/>
      <c r="U12" s="95"/>
      <c r="V12" s="103"/>
      <c r="W12" s="94"/>
      <c r="X12" s="96"/>
      <c r="Y12" s="94"/>
      <c r="Z12" s="96"/>
      <c r="AA12" s="93"/>
      <c r="AB12" s="91"/>
      <c r="AC12" s="91"/>
      <c r="AD12" s="91"/>
      <c r="AE12" s="102"/>
      <c r="AF12" s="92"/>
      <c r="AG12" s="92"/>
      <c r="AH12" s="91"/>
      <c r="AI12" s="90"/>
      <c r="AK12" s="106"/>
      <c r="AL12" s="106"/>
      <c r="AP12" s="101" t="str">
        <f>IF(ISERROR(IF(AI14=1,B13,IF(AI19=1,B18,IF(AI24=1,B23,"")))),"",(IF(AI14=1,B13,IF(AI19=1,B18,IF(AI24=1,B23,"")))))</f>
        <v/>
      </c>
    </row>
    <row r="13" spans="1:42" s="56" customFormat="1" ht="15" customHeight="1" x14ac:dyDescent="0.15">
      <c r="B13" s="297">
        <f>女子一日目!G43</f>
        <v>0</v>
      </c>
      <c r="D13" s="72"/>
      <c r="E13" s="72"/>
      <c r="F13" s="72"/>
      <c r="G13" s="72"/>
      <c r="H13" s="72"/>
      <c r="I13" s="298"/>
      <c r="J13" s="299"/>
      <c r="K13" s="299"/>
      <c r="L13" s="299"/>
      <c r="M13" s="299"/>
      <c r="N13" s="300"/>
      <c r="P13" s="98"/>
      <c r="Q13" s="72"/>
      <c r="R13" s="73"/>
      <c r="S13" s="72"/>
      <c r="T13" s="73"/>
      <c r="U13" s="89"/>
      <c r="V13" s="98"/>
      <c r="W13" s="72"/>
      <c r="X13" s="73"/>
      <c r="Y13" s="72"/>
      <c r="Z13" s="73"/>
      <c r="AA13" s="71"/>
      <c r="AB13" s="69"/>
      <c r="AC13" s="69"/>
      <c r="AD13" s="69"/>
      <c r="AE13" s="100"/>
      <c r="AF13" s="70"/>
      <c r="AG13" s="70"/>
      <c r="AH13" s="69"/>
      <c r="AI13" s="68"/>
      <c r="AK13" s="106"/>
      <c r="AL13" s="106"/>
    </row>
    <row r="14" spans="1:42" s="56" customFormat="1" ht="15" customHeight="1" x14ac:dyDescent="0.15">
      <c r="B14" s="297"/>
      <c r="C14" s="72"/>
      <c r="D14" s="72"/>
      <c r="E14" s="72" t="str">
        <f>IF(M9="","",M9)</f>
        <v/>
      </c>
      <c r="F14" s="73" t="s">
        <v>1</v>
      </c>
      <c r="G14" s="72" t="str">
        <f>IF(K9="","",K9)</f>
        <v/>
      </c>
      <c r="H14" s="73"/>
      <c r="I14" s="301"/>
      <c r="J14" s="302"/>
      <c r="K14" s="302"/>
      <c r="L14" s="302"/>
      <c r="M14" s="302"/>
      <c r="N14" s="303"/>
      <c r="O14" s="74"/>
      <c r="P14" s="98"/>
      <c r="Q14" s="97"/>
      <c r="R14" s="73" t="s">
        <v>1</v>
      </c>
      <c r="S14" s="97"/>
      <c r="T14" s="73"/>
      <c r="U14" s="74"/>
      <c r="V14" s="98"/>
      <c r="W14" s="97"/>
      <c r="X14" s="73" t="s">
        <v>1</v>
      </c>
      <c r="Y14" s="97"/>
      <c r="Z14" s="73"/>
      <c r="AA14" s="71"/>
      <c r="AB14" s="69"/>
      <c r="AC14" s="69"/>
      <c r="AD14" s="69"/>
      <c r="AE14" s="100"/>
      <c r="AF14" s="70"/>
      <c r="AG14" s="70"/>
      <c r="AH14" s="69"/>
      <c r="AI14" s="68"/>
      <c r="AK14" s="106"/>
      <c r="AL14" s="106"/>
    </row>
    <row r="15" spans="1:42" s="56" customFormat="1" ht="15" customHeight="1" x14ac:dyDescent="0.15">
      <c r="B15" s="297"/>
      <c r="C15" s="82" t="str">
        <f>IF(D15="","",IF(D15=2,"○",IF(D15=1,"●",IF(D15=0,"●",""))))</f>
        <v/>
      </c>
      <c r="D15" s="73" t="str">
        <f>N10</f>
        <v/>
      </c>
      <c r="E15" s="72"/>
      <c r="F15" s="73" t="s">
        <v>1</v>
      </c>
      <c r="G15" s="72"/>
      <c r="H15" s="73" t="str">
        <f>J10</f>
        <v/>
      </c>
      <c r="I15" s="301"/>
      <c r="J15" s="302"/>
      <c r="K15" s="302"/>
      <c r="L15" s="302"/>
      <c r="M15" s="302"/>
      <c r="N15" s="303"/>
      <c r="O15" s="81" t="str">
        <f>IF(P15="","",IF(P15=2,"○",IF(P15=1,"●",IF(P15=0,"●",""))))</f>
        <v/>
      </c>
      <c r="P15" s="99" t="str">
        <f>IF(Q14="","",IF(Q14&gt;S14,1,0)+IF(Q15&gt;S15,1,0)+IF(Q16&gt;S16,1,0))</f>
        <v/>
      </c>
      <c r="Q15" s="97"/>
      <c r="R15" s="73" t="s">
        <v>1</v>
      </c>
      <c r="S15" s="97"/>
      <c r="T15" s="99" t="str">
        <f>IF(S14="","",IF(S14&gt;Q14,1,0)+IF(S15&gt;Q15,1,0)+IF(S16&gt;Q16,1,0))</f>
        <v/>
      </c>
      <c r="U15" s="81" t="str">
        <f>IF(V15="","",IF(V15=2,"○",IF(V15=1,"●",IF(V15=0,"●",""))))</f>
        <v/>
      </c>
      <c r="V15" s="99" t="str">
        <f>IF($W14="","",IF($W14&gt;$Y14,1,0)+IF($W15&gt;$Y15,1,0)+IF($W16&gt;$Y16,1,0))</f>
        <v/>
      </c>
      <c r="W15" s="97"/>
      <c r="X15" s="73" t="s">
        <v>1</v>
      </c>
      <c r="Y15" s="97"/>
      <c r="Z15" s="99" t="str">
        <f>IF(Y14="","",IF(Y14&gt;W14,1,0)+IF(Y15&gt;W15,1,0)+IF(Y16&gt;W16,1,0))</f>
        <v/>
      </c>
      <c r="AA15" s="80" t="str">
        <f>IF(D15="","",EXACT(C15,"○")+EXACT(O15,"○")+EXACT(U15,"○"))</f>
        <v/>
      </c>
      <c r="AB15" s="79" t="str">
        <f>IF(D15="","",EXACT(C15,"●")+EXACT(O15,"●")+EXACT(U15,"●"))</f>
        <v/>
      </c>
      <c r="AC15" s="78" t="str">
        <f>IF(ISERROR(IF(D15="","",D15+P15+V15)),"",(IF(D15="","",D15+P15+V15)))</f>
        <v/>
      </c>
      <c r="AD15" s="78" t="str">
        <f>IF(ISERROR(IF(H15="","",H15+T15+Z15)),"",(IF(H15="","",H15+T15+Z15)))</f>
        <v/>
      </c>
      <c r="AE15" s="76" t="str">
        <f>IF(ISERROR(AC15/AD15),"",AC15/AD15)</f>
        <v/>
      </c>
      <c r="AF15" s="77" t="str">
        <f>IF(E14="","",SUM(E14:E16)+SUM(Q14:Q16)+SUM(W14:W16))</f>
        <v/>
      </c>
      <c r="AG15" s="77" t="str">
        <f>IF(G14="","",SUM(G14:G16)+SUM(S14:S16)+SUM(Y14:Y16))</f>
        <v/>
      </c>
      <c r="AH15" s="76" t="str">
        <f>IF(ISERROR(AF15/AG15),"",AF15/AG15)</f>
        <v/>
      </c>
      <c r="AI15" s="75" t="str">
        <f>IF(ISERROR(RANK(AL15,$AL$10:$AL$25)),"",(RANK(AL15,$AL$10:$AL$25)))</f>
        <v/>
      </c>
      <c r="AK15" s="106" t="e">
        <f>IF(OR(AA15=AA20,AA15=AA10,AA15=AA25,),CHOOSE(RANK(AA15,AA10:AA25)+1,0,400,300,200,100)+AA15+AE15,CHOOSE(RANK(AA15,AA10:AA25)+1,0,400,300,200,100))</f>
        <v>#VALUE!</v>
      </c>
      <c r="AL15" s="106" t="e">
        <f>IF(OR(AK15=AK10,AK15=AK15,AK15=AK20,AK15=AK25),CHOOSE(RANK(AK15,AK10:AK25)+1,0,400,300,200,100)+AH15,CHOOSE(RANK(AK15,AK10:AK25)+1,0,400,300,200,100))</f>
        <v>#VALUE!</v>
      </c>
    </row>
    <row r="16" spans="1:42" s="56" customFormat="1" ht="15" customHeight="1" x14ac:dyDescent="0.15">
      <c r="B16" s="297"/>
      <c r="C16" s="72"/>
      <c r="D16" s="73"/>
      <c r="E16" s="72" t="str">
        <f>IF(M11="","",M11)</f>
        <v/>
      </c>
      <c r="F16" s="73" t="s">
        <v>1</v>
      </c>
      <c r="G16" s="72" t="str">
        <f>IF(K11="","",K11)</f>
        <v/>
      </c>
      <c r="H16" s="73"/>
      <c r="I16" s="301"/>
      <c r="J16" s="302"/>
      <c r="K16" s="302"/>
      <c r="L16" s="302"/>
      <c r="M16" s="302"/>
      <c r="N16" s="303"/>
      <c r="O16" s="74"/>
      <c r="P16" s="98"/>
      <c r="Q16" s="97"/>
      <c r="R16" s="73" t="s">
        <v>1</v>
      </c>
      <c r="S16" s="97"/>
      <c r="T16" s="73"/>
      <c r="U16" s="74"/>
      <c r="V16" s="98"/>
      <c r="W16" s="97"/>
      <c r="X16" s="73" t="s">
        <v>1</v>
      </c>
      <c r="Y16" s="97"/>
      <c r="Z16" s="73"/>
      <c r="AA16" s="71"/>
      <c r="AB16" s="69"/>
      <c r="AC16" s="69"/>
      <c r="AD16" s="69"/>
      <c r="AE16" s="69"/>
      <c r="AF16" s="70"/>
      <c r="AG16" s="70"/>
      <c r="AH16" s="69"/>
      <c r="AI16" s="68"/>
      <c r="AK16" s="106"/>
      <c r="AL16" s="106"/>
    </row>
    <row r="17" spans="2:40" s="56" customFormat="1" ht="15" customHeight="1" x14ac:dyDescent="0.15">
      <c r="B17" s="297"/>
      <c r="C17" s="94"/>
      <c r="D17" s="96"/>
      <c r="E17" s="94"/>
      <c r="F17" s="94"/>
      <c r="G17" s="94"/>
      <c r="H17" s="96"/>
      <c r="I17" s="304"/>
      <c r="J17" s="305"/>
      <c r="K17" s="305"/>
      <c r="L17" s="305"/>
      <c r="M17" s="305"/>
      <c r="N17" s="306"/>
      <c r="O17" s="95"/>
      <c r="P17" s="94"/>
      <c r="Q17" s="94"/>
      <c r="R17" s="94"/>
      <c r="S17" s="94"/>
      <c r="T17" s="94"/>
      <c r="U17" s="95"/>
      <c r="V17" s="94"/>
      <c r="W17" s="94"/>
      <c r="X17" s="94"/>
      <c r="Y17" s="94"/>
      <c r="Z17" s="94"/>
      <c r="AA17" s="93"/>
      <c r="AB17" s="91"/>
      <c r="AC17" s="91"/>
      <c r="AD17" s="91"/>
      <c r="AE17" s="91"/>
      <c r="AF17" s="92"/>
      <c r="AG17" s="92"/>
      <c r="AH17" s="91"/>
      <c r="AI17" s="90"/>
      <c r="AK17" s="106"/>
      <c r="AL17" s="106"/>
    </row>
    <row r="18" spans="2:40" s="56" customFormat="1" ht="15" customHeight="1" x14ac:dyDescent="0.15">
      <c r="B18" s="297">
        <f>女子一日目!M43</f>
        <v>0</v>
      </c>
      <c r="D18" s="73"/>
      <c r="E18" s="72"/>
      <c r="F18" s="72"/>
      <c r="G18" s="72"/>
      <c r="H18" s="73"/>
      <c r="I18" s="89"/>
      <c r="J18" s="88"/>
      <c r="K18" s="87"/>
      <c r="L18" s="87"/>
      <c r="M18" s="87"/>
      <c r="N18" s="87"/>
      <c r="O18" s="298"/>
      <c r="P18" s="299"/>
      <c r="Q18" s="299"/>
      <c r="R18" s="299"/>
      <c r="S18" s="299"/>
      <c r="T18" s="300"/>
      <c r="V18" s="98"/>
      <c r="W18" s="72"/>
      <c r="X18" s="73"/>
      <c r="Y18" s="72"/>
      <c r="Z18" s="73"/>
      <c r="AA18" s="71"/>
      <c r="AB18" s="69"/>
      <c r="AC18" s="69"/>
      <c r="AD18" s="69"/>
      <c r="AE18" s="69"/>
      <c r="AF18" s="70"/>
      <c r="AG18" s="70"/>
      <c r="AH18" s="69"/>
      <c r="AI18" s="68"/>
      <c r="AK18" s="106"/>
      <c r="AL18" s="106"/>
    </row>
    <row r="19" spans="2:40" s="56" customFormat="1" ht="15" customHeight="1" x14ac:dyDescent="0.15">
      <c r="B19" s="297"/>
      <c r="C19" s="72"/>
      <c r="D19" s="73"/>
      <c r="E19" s="72" t="str">
        <f>IF(S9="","",S9)</f>
        <v/>
      </c>
      <c r="F19" s="73" t="s">
        <v>1</v>
      </c>
      <c r="G19" s="72" t="str">
        <f>IF(Q9="","",Q9)</f>
        <v/>
      </c>
      <c r="H19" s="73"/>
      <c r="I19" s="74"/>
      <c r="J19" s="73"/>
      <c r="K19" s="72" t="str">
        <f>IF(S14="","",S14)</f>
        <v/>
      </c>
      <c r="L19" s="73" t="s">
        <v>1</v>
      </c>
      <c r="M19" s="72" t="str">
        <f>IF(Q14="","",Q14)</f>
        <v/>
      </c>
      <c r="N19" s="72"/>
      <c r="O19" s="301"/>
      <c r="P19" s="302"/>
      <c r="Q19" s="302"/>
      <c r="R19" s="302"/>
      <c r="S19" s="302"/>
      <c r="T19" s="303"/>
      <c r="U19" s="74"/>
      <c r="V19" s="98"/>
      <c r="W19" s="97"/>
      <c r="X19" s="73" t="s">
        <v>1</v>
      </c>
      <c r="Y19" s="97"/>
      <c r="Z19" s="73"/>
      <c r="AA19" s="71"/>
      <c r="AB19" s="69"/>
      <c r="AC19" s="69"/>
      <c r="AD19" s="69"/>
      <c r="AE19" s="69"/>
      <c r="AF19" s="70"/>
      <c r="AG19" s="70"/>
      <c r="AH19" s="69"/>
      <c r="AI19" s="68"/>
      <c r="AK19" s="106"/>
      <c r="AL19" s="106"/>
    </row>
    <row r="20" spans="2:40" s="56" customFormat="1" ht="15" customHeight="1" x14ac:dyDescent="0.15">
      <c r="B20" s="297"/>
      <c r="C20" s="82" t="str">
        <f>IF(D20="","",IF(D20=2,"○",IF(D20=1,"●",IF(D20=0,"●",""))))</f>
        <v/>
      </c>
      <c r="D20" s="73" t="str">
        <f>T10</f>
        <v/>
      </c>
      <c r="E20" s="72" t="str">
        <f>IF(S10="","",S10)</f>
        <v/>
      </c>
      <c r="F20" s="73" t="s">
        <v>1</v>
      </c>
      <c r="G20" s="72" t="str">
        <f>IF(Q10="","",Q10)</f>
        <v/>
      </c>
      <c r="H20" s="73" t="str">
        <f>P10</f>
        <v/>
      </c>
      <c r="I20" s="81" t="str">
        <f>IF(J20="","",IF(J20=2,"○",IF(J20=1,"●",IF(J20=0,"●",""))))</f>
        <v/>
      </c>
      <c r="J20" s="73" t="str">
        <f>T15</f>
        <v/>
      </c>
      <c r="K20" s="72" t="str">
        <f>IF(S15="","",S15)</f>
        <v/>
      </c>
      <c r="L20" s="73" t="s">
        <v>1</v>
      </c>
      <c r="M20" s="72" t="str">
        <f>IF(Q15="","",Q15)</f>
        <v/>
      </c>
      <c r="N20" s="73" t="str">
        <f>P15</f>
        <v/>
      </c>
      <c r="O20" s="301"/>
      <c r="P20" s="302"/>
      <c r="Q20" s="302"/>
      <c r="R20" s="302"/>
      <c r="S20" s="302"/>
      <c r="T20" s="303"/>
      <c r="U20" s="81" t="str">
        <f>IF(V20="","",IF(V20=2,"○",IF(V20=1,"●",IF(V20=0,"●",""))))</f>
        <v/>
      </c>
      <c r="V20" s="99" t="str">
        <f>IF($W19="","",IF($W19&gt;$Y19,1,0)+IF($W20&gt;$Y20,1,0)+IF($W21&gt;$Y21,1,0))</f>
        <v/>
      </c>
      <c r="W20" s="97"/>
      <c r="X20" s="73" t="s">
        <v>1</v>
      </c>
      <c r="Y20" s="97"/>
      <c r="Z20" s="99" t="str">
        <f>IF($Y19="","",IF($Y19&gt;$W19,1,0)+IF($Y20&gt;$W20,1,0)+IF($Y21&gt;$W21,1,0))</f>
        <v/>
      </c>
      <c r="AA20" s="80" t="str">
        <f>IF(D20="","",EXACT(C20,"○")+EXACT(I20,"○")+EXACT(U20,"○"))</f>
        <v/>
      </c>
      <c r="AB20" s="79" t="str">
        <f>IF(H20="","",EXACT(C20,"●")+EXACT(I20,"●")+EXACT(U20,"●"))</f>
        <v/>
      </c>
      <c r="AC20" s="78" t="str">
        <f>IF(ISERROR(IF(D20="","",+D20+J20+V20)),"",(IF(D20="","",+D20+J20+V20)))</f>
        <v/>
      </c>
      <c r="AD20" s="78" t="str">
        <f>IF(ISERROR(IF(H20="","",H20+N20+Z20)),"",(IF(H20="","",H20+N20+Z20)))</f>
        <v/>
      </c>
      <c r="AE20" s="76" t="str">
        <f>IF(ISERROR(AC20/AD20),"",AC20/AD20)</f>
        <v/>
      </c>
      <c r="AF20" s="77" t="str">
        <f>IF(E19="","",SUM(E19:E21)+SUM(K19:K21)+SUM(W19:W21))</f>
        <v/>
      </c>
      <c r="AG20" s="77" t="str">
        <f>IF(G19="","",SUM(G19:G21)+SUM(M19:M21)+SUM(Y19:Y21))</f>
        <v/>
      </c>
      <c r="AH20" s="76" t="str">
        <f>IF(ISERROR(AF20/AG20),"",AF20/AG20)</f>
        <v/>
      </c>
      <c r="AI20" s="75" t="str">
        <f>IF(ISERROR(RANK(AL20,$AL$10:$AL$25)),"",(RANK(AL20,$AL$10:$AL$25)))</f>
        <v/>
      </c>
      <c r="AK20" s="106" t="e">
        <f>IF(OR(AA20=AA10,AA20=AA15,AA20=AA25),CHOOSE(RANK(AA20,AA10:AA25)+1,0,400,300,200,100)+AA20+AE20,CHOOSE(RANK(AA20,AA10:AA25)+1,0,400,300,200,100))</f>
        <v>#VALUE!</v>
      </c>
      <c r="AL20" s="106" t="e">
        <f>IF(OR(AK20=AK10,AK20=AK15,AK20=AK20,AK20=AK25),CHOOSE(RANK(AK20,AK10:AK25)+1,0,400,300,200,100)+AH20,CHOOSE(RANK(AK20,AK10:AK25)+1,0,400,300,200,100))</f>
        <v>#VALUE!</v>
      </c>
    </row>
    <row r="21" spans="2:40" s="56" customFormat="1" ht="15" customHeight="1" x14ac:dyDescent="0.15">
      <c r="B21" s="297"/>
      <c r="C21" s="72"/>
      <c r="D21" s="73"/>
      <c r="E21" s="72" t="str">
        <f>IF(S11="","",S11)</f>
        <v/>
      </c>
      <c r="F21" s="73" t="s">
        <v>1</v>
      </c>
      <c r="G21" s="72" t="str">
        <f>IF(Q11="","",Q11)</f>
        <v/>
      </c>
      <c r="H21" s="73"/>
      <c r="I21" s="74"/>
      <c r="J21" s="73"/>
      <c r="K21" s="72" t="str">
        <f>IF(S16="","",S16)</f>
        <v/>
      </c>
      <c r="L21" s="73" t="s">
        <v>1</v>
      </c>
      <c r="M21" s="72" t="str">
        <f>IF(Q16="","",Q16)</f>
        <v/>
      </c>
      <c r="N21" s="72"/>
      <c r="O21" s="301"/>
      <c r="P21" s="302"/>
      <c r="Q21" s="302"/>
      <c r="R21" s="302"/>
      <c r="S21" s="302"/>
      <c r="T21" s="303"/>
      <c r="U21" s="74"/>
      <c r="V21" s="98"/>
      <c r="W21" s="97"/>
      <c r="X21" s="73" t="s">
        <v>1</v>
      </c>
      <c r="Y21" s="97"/>
      <c r="Z21" s="73"/>
      <c r="AA21" s="71"/>
      <c r="AB21" s="69"/>
      <c r="AC21" s="69"/>
      <c r="AD21" s="69"/>
      <c r="AE21" s="69"/>
      <c r="AF21" s="70"/>
      <c r="AG21" s="70"/>
      <c r="AH21" s="69"/>
      <c r="AI21" s="68"/>
      <c r="AK21" s="106"/>
      <c r="AL21" s="106"/>
    </row>
    <row r="22" spans="2:40" s="56" customFormat="1" ht="15" customHeight="1" x14ac:dyDescent="0.15">
      <c r="B22" s="297"/>
      <c r="C22" s="94"/>
      <c r="D22" s="96"/>
      <c r="E22" s="94"/>
      <c r="F22" s="94"/>
      <c r="G22" s="94"/>
      <c r="H22" s="96"/>
      <c r="I22" s="95"/>
      <c r="J22" s="96"/>
      <c r="K22" s="94"/>
      <c r="L22" s="94"/>
      <c r="M22" s="94"/>
      <c r="N22" s="91"/>
      <c r="O22" s="304"/>
      <c r="P22" s="305"/>
      <c r="Q22" s="305"/>
      <c r="R22" s="305"/>
      <c r="S22" s="305"/>
      <c r="T22" s="306"/>
      <c r="U22" s="95"/>
      <c r="V22" s="94"/>
      <c r="W22" s="94"/>
      <c r="X22" s="94"/>
      <c r="Y22" s="94"/>
      <c r="Z22" s="94"/>
      <c r="AA22" s="93"/>
      <c r="AB22" s="91"/>
      <c r="AC22" s="91"/>
      <c r="AD22" s="91"/>
      <c r="AE22" s="91"/>
      <c r="AF22" s="92"/>
      <c r="AG22" s="92"/>
      <c r="AH22" s="91"/>
      <c r="AI22" s="90"/>
      <c r="AK22" s="106"/>
      <c r="AL22" s="106"/>
    </row>
    <row r="23" spans="2:40" s="56" customFormat="1" ht="15" customHeight="1" x14ac:dyDescent="0.15">
      <c r="B23" s="297">
        <f>女子一日目!S43</f>
        <v>0</v>
      </c>
      <c r="C23" s="87"/>
      <c r="D23" s="88"/>
      <c r="E23" s="87"/>
      <c r="F23" s="87"/>
      <c r="G23" s="87"/>
      <c r="H23" s="88"/>
      <c r="I23" s="74"/>
      <c r="J23" s="73"/>
      <c r="K23" s="72"/>
      <c r="L23" s="72"/>
      <c r="M23" s="72"/>
      <c r="N23" s="72"/>
      <c r="O23" s="89"/>
      <c r="P23" s="88"/>
      <c r="Q23" s="87"/>
      <c r="R23" s="87"/>
      <c r="S23" s="87"/>
      <c r="T23" s="87"/>
      <c r="U23" s="298"/>
      <c r="V23" s="299"/>
      <c r="W23" s="299"/>
      <c r="X23" s="299"/>
      <c r="Y23" s="299"/>
      <c r="Z23" s="299"/>
      <c r="AA23" s="86"/>
      <c r="AB23" s="84"/>
      <c r="AC23" s="84"/>
      <c r="AD23" s="84"/>
      <c r="AE23" s="84"/>
      <c r="AF23" s="85"/>
      <c r="AG23" s="85"/>
      <c r="AH23" s="84"/>
      <c r="AI23" s="83"/>
      <c r="AK23" s="106"/>
      <c r="AL23" s="106"/>
    </row>
    <row r="24" spans="2:40" s="56" customFormat="1" ht="15" customHeight="1" x14ac:dyDescent="0.15">
      <c r="B24" s="297"/>
      <c r="C24" s="72"/>
      <c r="D24" s="73"/>
      <c r="E24" s="72" t="str">
        <f>IF(Y9="","",Y9)</f>
        <v/>
      </c>
      <c r="F24" s="73" t="s">
        <v>1</v>
      </c>
      <c r="G24" s="72" t="str">
        <f>IF(W9="","",W9)</f>
        <v/>
      </c>
      <c r="H24" s="73"/>
      <c r="I24" s="74"/>
      <c r="J24" s="73"/>
      <c r="K24" s="72" t="str">
        <f>IF(Y14="","",Y14)</f>
        <v/>
      </c>
      <c r="L24" s="73" t="s">
        <v>1</v>
      </c>
      <c r="M24" s="72" t="str">
        <f>IF(W14="","",W14)</f>
        <v/>
      </c>
      <c r="N24" s="72"/>
      <c r="O24" s="74"/>
      <c r="P24" s="73"/>
      <c r="Q24" s="72" t="str">
        <f>IF(Y19="","",Y19)</f>
        <v/>
      </c>
      <c r="R24" s="73" t="s">
        <v>1</v>
      </c>
      <c r="S24" s="72" t="str">
        <f>IF(W19="","",W19)</f>
        <v/>
      </c>
      <c r="T24" s="72"/>
      <c r="U24" s="301"/>
      <c r="V24" s="302"/>
      <c r="W24" s="302"/>
      <c r="X24" s="302"/>
      <c r="Y24" s="302"/>
      <c r="Z24" s="302"/>
      <c r="AA24" s="71"/>
      <c r="AB24" s="69"/>
      <c r="AC24" s="69"/>
      <c r="AD24" s="69"/>
      <c r="AE24" s="69"/>
      <c r="AF24" s="70"/>
      <c r="AG24" s="70"/>
      <c r="AH24" s="69"/>
      <c r="AI24" s="68"/>
      <c r="AK24" s="106"/>
      <c r="AL24" s="106"/>
    </row>
    <row r="25" spans="2:40" s="56" customFormat="1" ht="15" customHeight="1" x14ac:dyDescent="0.15">
      <c r="B25" s="297"/>
      <c r="C25" s="82" t="str">
        <f>IF(D25="","",IF(D25=2,"○",IF(D25=1,"●",IF(D25=0,"●",""))))</f>
        <v/>
      </c>
      <c r="D25" s="73" t="str">
        <f>Z10</f>
        <v/>
      </c>
      <c r="E25" s="72" t="str">
        <f>IF(Y10="","",Y10)</f>
        <v/>
      </c>
      <c r="F25" s="73" t="s">
        <v>1</v>
      </c>
      <c r="G25" s="72" t="str">
        <f>IF(W10="","",W10)</f>
        <v/>
      </c>
      <c r="H25" s="73" t="str">
        <f>V10</f>
        <v/>
      </c>
      <c r="I25" s="81" t="str">
        <f>IF(J25="","",IF(J25=2,"○",IF(J25=1,"●",IF(J25=0,"●",""))))</f>
        <v/>
      </c>
      <c r="J25" s="73" t="str">
        <f>Z15</f>
        <v/>
      </c>
      <c r="K25" s="72" t="str">
        <f>IF(Y15="","",Y15)</f>
        <v/>
      </c>
      <c r="L25" s="73" t="s">
        <v>1</v>
      </c>
      <c r="M25" s="72" t="str">
        <f>IF(W15="","",W15)</f>
        <v/>
      </c>
      <c r="N25" s="73" t="str">
        <f>V15</f>
        <v/>
      </c>
      <c r="O25" s="81" t="str">
        <f>IF(P25="","",IF(P25=2,"○",IF(P25=1,"●",IF(P25=0,"●",""))))</f>
        <v/>
      </c>
      <c r="P25" s="73" t="str">
        <f>Z20</f>
        <v/>
      </c>
      <c r="Q25" s="72" t="str">
        <f>IF(Y20="","",Y20)</f>
        <v/>
      </c>
      <c r="R25" s="73" t="s">
        <v>1</v>
      </c>
      <c r="S25" s="72" t="str">
        <f>IF(W20="","",W20)</f>
        <v/>
      </c>
      <c r="T25" s="73" t="str">
        <f>V20</f>
        <v/>
      </c>
      <c r="U25" s="301"/>
      <c r="V25" s="302"/>
      <c r="W25" s="302"/>
      <c r="X25" s="302"/>
      <c r="Y25" s="302"/>
      <c r="Z25" s="302"/>
      <c r="AA25" s="80" t="str">
        <f>IF(D25="","",EXACT(C25,"○")+EXACT(I25,"○")+EXACT(O25,"○"))</f>
        <v/>
      </c>
      <c r="AB25" s="79" t="str">
        <f>IF(H25="","",EXACT(C25,"●")+EXACT(I25,"●")+EXACT(O25,"●"))</f>
        <v/>
      </c>
      <c r="AC25" s="78" t="str">
        <f>IF(ISERROR(IF(D25="","",+D25+J25+P25)),"",(IF(D25="","",+D25+J25+P25)))</f>
        <v/>
      </c>
      <c r="AD25" s="78" t="str">
        <f>IF(ISERROR(IF(H25="","",H25+N25+T25)),"",(IF(H25="","",H25+N25+T25)))</f>
        <v/>
      </c>
      <c r="AE25" s="76" t="str">
        <f>IF(ISERROR(AC25/AD25),"",AC25/AD25)</f>
        <v/>
      </c>
      <c r="AF25" s="77" t="str">
        <f>IF(E24="","",SUM(E24:E26)+SUM(K24:K26)+SUM(Q24:Q26))</f>
        <v/>
      </c>
      <c r="AG25" s="77" t="str">
        <f>IF(G24="","",SUM(G24:G26)+SUM(M24:M26)+SUM(S24:S26))</f>
        <v/>
      </c>
      <c r="AH25" s="76" t="str">
        <f>IF(ISERROR(AF25/AG25),"",AF25/AG25)</f>
        <v/>
      </c>
      <c r="AI25" s="75" t="str">
        <f>IF(ISERROR(RANK(AL25,$AL$10:$AL$25)),"",(RANK(AL25,$AL$10:$AL$25)))</f>
        <v/>
      </c>
      <c r="AK25" s="106" t="e">
        <f>IF(OR(AA25=AA15,AA25=AA20,AA10=AA25),CHOOSE(RANK(AA25,AA10:AA25)+1,0,400,300,200,100)+AA25+AE25,CHOOSE(RANK(AA25,AA10:AA25)+1,0,400,300,200,100))</f>
        <v>#VALUE!</v>
      </c>
      <c r="AL25" s="106" t="e">
        <f>IF(OR(AK25=AK10,AK25=AK15,AK25=AK20,AK25=AK25),CHOOSE(RANK(AK25,AK10:AK25)+1,0,400,300,200,100)+AH25,CHOOSE(RANK(AK25,AK10:AK25)+1,0,400,300,200,100))</f>
        <v>#VALUE!</v>
      </c>
    </row>
    <row r="26" spans="2:40" s="56" customFormat="1" ht="15" customHeight="1" x14ac:dyDescent="0.15">
      <c r="B26" s="297"/>
      <c r="C26" s="72"/>
      <c r="D26" s="73"/>
      <c r="E26" s="72" t="str">
        <f>IF(Y11="","",Y11)</f>
        <v/>
      </c>
      <c r="F26" s="73" t="s">
        <v>1</v>
      </c>
      <c r="G26" s="72" t="str">
        <f>IF(W11="","",W11)</f>
        <v/>
      </c>
      <c r="H26" s="73"/>
      <c r="I26" s="74"/>
      <c r="J26" s="73"/>
      <c r="K26" s="72" t="str">
        <f>IF(Y16="","",Y16)</f>
        <v/>
      </c>
      <c r="L26" s="73" t="s">
        <v>1</v>
      </c>
      <c r="M26" s="72" t="str">
        <f>IF(W16="","",W16)</f>
        <v/>
      </c>
      <c r="N26" s="72"/>
      <c r="O26" s="74"/>
      <c r="P26" s="73"/>
      <c r="Q26" s="72" t="str">
        <f>IF(Y21="","",Y21)</f>
        <v/>
      </c>
      <c r="R26" s="73" t="s">
        <v>1</v>
      </c>
      <c r="S26" s="72" t="str">
        <f>IF(W21="","",W21)</f>
        <v/>
      </c>
      <c r="T26" s="72"/>
      <c r="U26" s="301"/>
      <c r="V26" s="302"/>
      <c r="W26" s="302"/>
      <c r="X26" s="302"/>
      <c r="Y26" s="302"/>
      <c r="Z26" s="302"/>
      <c r="AA26" s="71"/>
      <c r="AB26" s="69"/>
      <c r="AC26" s="69"/>
      <c r="AD26" s="69"/>
      <c r="AE26" s="69"/>
      <c r="AF26" s="70"/>
      <c r="AG26" s="70"/>
      <c r="AH26" s="69"/>
      <c r="AI26" s="68"/>
      <c r="AK26" s="106"/>
      <c r="AL26" s="106"/>
    </row>
    <row r="27" spans="2:40" s="56" customFormat="1" ht="15" customHeight="1" thickBot="1" x14ac:dyDescent="0.2">
      <c r="B27" s="307"/>
      <c r="C27" s="65"/>
      <c r="D27" s="66"/>
      <c r="E27" s="65"/>
      <c r="F27" s="65"/>
      <c r="G27" s="65"/>
      <c r="H27" s="66"/>
      <c r="I27" s="67"/>
      <c r="J27" s="66"/>
      <c r="K27" s="65"/>
      <c r="L27" s="65"/>
      <c r="M27" s="65"/>
      <c r="N27" s="65"/>
      <c r="O27" s="67"/>
      <c r="P27" s="66"/>
      <c r="Q27" s="65"/>
      <c r="R27" s="65"/>
      <c r="S27" s="65"/>
      <c r="T27" s="65"/>
      <c r="U27" s="308"/>
      <c r="V27" s="309"/>
      <c r="W27" s="309"/>
      <c r="X27" s="309"/>
      <c r="Y27" s="309"/>
      <c r="Z27" s="309"/>
      <c r="AA27" s="64"/>
      <c r="AB27" s="62"/>
      <c r="AC27" s="62"/>
      <c r="AD27" s="62"/>
      <c r="AE27" s="62"/>
      <c r="AF27" s="63"/>
      <c r="AG27" s="63"/>
      <c r="AH27" s="62"/>
      <c r="AI27" s="61"/>
      <c r="AK27" s="106"/>
      <c r="AL27" s="106"/>
    </row>
    <row r="28" spans="2:40" s="56" customFormat="1" x14ac:dyDescent="0.15"/>
    <row r="29" spans="2:40" s="56" customFormat="1" ht="18.75" x14ac:dyDescent="0.2">
      <c r="C29" s="122" t="s">
        <v>60</v>
      </c>
    </row>
    <row r="30" spans="2:40" s="56" customFormat="1" ht="14.25" customHeight="1" x14ac:dyDescent="0.15">
      <c r="C30" s="346" t="s">
        <v>57</v>
      </c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346"/>
      <c r="O30" s="347" t="s">
        <v>58</v>
      </c>
      <c r="P30" s="347"/>
      <c r="Q30" s="347"/>
      <c r="R30" s="347"/>
      <c r="S30" s="347"/>
      <c r="T30" s="347"/>
      <c r="U30" s="347"/>
      <c r="V30" s="347"/>
      <c r="W30" s="347"/>
      <c r="X30" s="347"/>
      <c r="Y30" s="347"/>
      <c r="Z30" s="347"/>
      <c r="AA30" s="60"/>
      <c r="AB30" s="60"/>
      <c r="AC30" s="60"/>
      <c r="AD30" s="60"/>
      <c r="AE30" s="60"/>
      <c r="AF30" s="58"/>
      <c r="AG30" s="58"/>
      <c r="AH30" s="58"/>
      <c r="AI30" s="54"/>
      <c r="AJ30" s="54"/>
      <c r="AK30" s="54"/>
      <c r="AL30" s="54"/>
      <c r="AM30" s="54"/>
      <c r="AN30" s="54"/>
    </row>
    <row r="31" spans="2:40" s="56" customFormat="1" ht="14.25" customHeight="1" x14ac:dyDescent="0.15">
      <c r="C31" s="283">
        <v>1</v>
      </c>
      <c r="D31" s="283"/>
      <c r="E31" s="283"/>
      <c r="F31" s="284" t="s">
        <v>22</v>
      </c>
      <c r="G31" s="284" t="s">
        <v>30</v>
      </c>
      <c r="H31" s="284" t="s">
        <v>21</v>
      </c>
      <c r="I31" s="284"/>
      <c r="J31" s="284"/>
      <c r="K31" s="277" t="s">
        <v>2</v>
      </c>
      <c r="L31" s="115"/>
      <c r="M31" s="286" t="s">
        <v>98</v>
      </c>
      <c r="N31" s="286"/>
      <c r="O31" s="283">
        <v>1</v>
      </c>
      <c r="P31" s="283"/>
      <c r="Q31" s="283"/>
      <c r="R31" s="284" t="s">
        <v>5</v>
      </c>
      <c r="S31" s="284" t="s">
        <v>30</v>
      </c>
      <c r="T31" s="284" t="s">
        <v>3</v>
      </c>
      <c r="U31" s="284"/>
      <c r="V31" s="284"/>
      <c r="W31" s="277" t="s">
        <v>2</v>
      </c>
      <c r="X31" s="169"/>
      <c r="Y31" s="278" t="s">
        <v>104</v>
      </c>
      <c r="Z31" s="278"/>
      <c r="AA31" s="59"/>
      <c r="AB31" s="60"/>
      <c r="AC31" s="59"/>
      <c r="AD31" s="59"/>
      <c r="AE31" s="59"/>
      <c r="AF31" s="58"/>
      <c r="AG31" s="58"/>
      <c r="AH31" s="58"/>
      <c r="AI31" s="54"/>
      <c r="AJ31" s="54"/>
      <c r="AK31" s="54"/>
      <c r="AL31" s="54"/>
      <c r="AM31" s="54"/>
      <c r="AN31" s="54"/>
    </row>
    <row r="32" spans="2:40" s="56" customFormat="1" ht="14.25" customHeight="1" x14ac:dyDescent="0.15">
      <c r="C32" s="283"/>
      <c r="D32" s="283"/>
      <c r="E32" s="283"/>
      <c r="F32" s="284"/>
      <c r="G32" s="284"/>
      <c r="H32" s="284"/>
      <c r="I32" s="284"/>
      <c r="J32" s="284"/>
      <c r="K32" s="277"/>
      <c r="L32" s="115"/>
      <c r="M32" s="286" t="s">
        <v>99</v>
      </c>
      <c r="N32" s="286"/>
      <c r="O32" s="283"/>
      <c r="P32" s="283"/>
      <c r="Q32" s="283"/>
      <c r="R32" s="284"/>
      <c r="S32" s="284"/>
      <c r="T32" s="284"/>
      <c r="U32" s="284"/>
      <c r="V32" s="284"/>
      <c r="W32" s="277"/>
      <c r="X32" s="169"/>
      <c r="Y32" s="278" t="s">
        <v>105</v>
      </c>
      <c r="Z32" s="278"/>
      <c r="AA32" s="59"/>
      <c r="AB32" s="59"/>
      <c r="AC32" s="59"/>
      <c r="AD32" s="59"/>
      <c r="AE32" s="59"/>
      <c r="AF32" s="59"/>
      <c r="AG32" s="59"/>
      <c r="AH32" s="59"/>
      <c r="AI32" s="54"/>
      <c r="AJ32" s="54"/>
      <c r="AK32" s="54"/>
      <c r="AL32" s="54"/>
      <c r="AM32" s="54"/>
      <c r="AN32" s="54"/>
    </row>
    <row r="33" spans="2:47" s="56" customFormat="1" ht="14.25" customHeight="1" x14ac:dyDescent="0.15">
      <c r="C33" s="283">
        <v>2</v>
      </c>
      <c r="D33" s="283"/>
      <c r="E33" s="283"/>
      <c r="F33" s="284" t="s">
        <v>91</v>
      </c>
      <c r="G33" s="284" t="s">
        <v>30</v>
      </c>
      <c r="H33" s="284" t="s">
        <v>92</v>
      </c>
      <c r="I33" s="284"/>
      <c r="J33" s="284"/>
      <c r="K33" s="277" t="s">
        <v>2</v>
      </c>
      <c r="L33" s="115" t="s">
        <v>6</v>
      </c>
      <c r="M33" s="286"/>
      <c r="N33" s="286"/>
      <c r="O33" s="283">
        <v>2</v>
      </c>
      <c r="P33" s="283" t="s">
        <v>97</v>
      </c>
      <c r="Q33" s="283"/>
      <c r="R33" s="284"/>
      <c r="S33" s="284" t="s">
        <v>30</v>
      </c>
      <c r="T33" s="284"/>
      <c r="U33" s="284" t="s">
        <v>35</v>
      </c>
      <c r="V33" s="284"/>
      <c r="W33" s="277" t="s">
        <v>2</v>
      </c>
      <c r="X33" s="169"/>
      <c r="Y33" s="278" t="s">
        <v>98</v>
      </c>
      <c r="Z33" s="278"/>
      <c r="AA33" s="107"/>
      <c r="AB33" s="107"/>
      <c r="AC33" s="107"/>
      <c r="AD33" s="107"/>
      <c r="AE33" s="108"/>
      <c r="AF33" s="57"/>
      <c r="AG33" s="58"/>
      <c r="AH33" s="58"/>
      <c r="AI33" s="54"/>
      <c r="AJ33" s="54"/>
      <c r="AK33" s="54"/>
      <c r="AL33" s="54"/>
      <c r="AN33" s="54"/>
    </row>
    <row r="34" spans="2:47" s="56" customFormat="1" ht="14.25" customHeight="1" x14ac:dyDescent="0.15">
      <c r="C34" s="283"/>
      <c r="D34" s="283"/>
      <c r="E34" s="283"/>
      <c r="F34" s="284"/>
      <c r="G34" s="284"/>
      <c r="H34" s="284"/>
      <c r="I34" s="284"/>
      <c r="J34" s="284"/>
      <c r="K34" s="277"/>
      <c r="L34" s="115" t="s">
        <v>9</v>
      </c>
      <c r="M34" s="286"/>
      <c r="N34" s="286"/>
      <c r="O34" s="283"/>
      <c r="P34" s="283"/>
      <c r="Q34" s="283"/>
      <c r="R34" s="284"/>
      <c r="S34" s="284"/>
      <c r="T34" s="284"/>
      <c r="U34" s="284"/>
      <c r="V34" s="284"/>
      <c r="W34" s="277"/>
      <c r="X34" s="169"/>
      <c r="Y34" s="278" t="s">
        <v>99</v>
      </c>
      <c r="Z34" s="278"/>
      <c r="AA34" s="107"/>
      <c r="AB34" s="107"/>
      <c r="AC34" s="107"/>
      <c r="AD34" s="107"/>
      <c r="AE34" s="108"/>
      <c r="AF34" s="57"/>
      <c r="AG34" s="58"/>
      <c r="AH34" s="58"/>
      <c r="AJ34" s="53"/>
      <c r="AK34" s="54"/>
      <c r="AL34" s="54"/>
      <c r="AN34" s="53"/>
    </row>
    <row r="35" spans="2:47" s="56" customFormat="1" ht="14.25" customHeight="1" x14ac:dyDescent="0.15">
      <c r="C35" s="283">
        <v>3</v>
      </c>
      <c r="D35" s="283"/>
      <c r="E35" s="283"/>
      <c r="F35" s="284" t="s">
        <v>5</v>
      </c>
      <c r="G35" s="284" t="s">
        <v>30</v>
      </c>
      <c r="H35" s="284" t="s">
        <v>13</v>
      </c>
      <c r="I35" s="284"/>
      <c r="J35" s="284"/>
      <c r="K35" s="277" t="s">
        <v>2</v>
      </c>
      <c r="L35" s="115" t="s">
        <v>91</v>
      </c>
      <c r="M35" s="286"/>
      <c r="N35" s="286"/>
      <c r="O35" s="283">
        <v>3</v>
      </c>
      <c r="P35" s="283" t="s">
        <v>98</v>
      </c>
      <c r="Q35" s="283"/>
      <c r="R35" s="284"/>
      <c r="S35" s="284" t="s">
        <v>30</v>
      </c>
      <c r="T35" s="284"/>
      <c r="U35" s="284" t="s">
        <v>99</v>
      </c>
      <c r="V35" s="284"/>
      <c r="W35" s="277" t="s">
        <v>2</v>
      </c>
      <c r="X35" s="169"/>
      <c r="Y35" s="278" t="s">
        <v>104</v>
      </c>
      <c r="Z35" s="278"/>
      <c r="AA35" s="107"/>
      <c r="AB35" s="107"/>
      <c r="AC35" s="107"/>
      <c r="AD35" s="107"/>
      <c r="AE35" s="108"/>
      <c r="AF35" s="57"/>
      <c r="AG35" s="58"/>
      <c r="AH35" s="58"/>
      <c r="AJ35" s="53"/>
      <c r="AK35" s="54"/>
      <c r="AL35" s="54"/>
      <c r="AN35" s="53"/>
    </row>
    <row r="36" spans="2:47" s="56" customFormat="1" ht="14.25" customHeight="1" x14ac:dyDescent="0.15">
      <c r="C36" s="283"/>
      <c r="D36" s="283"/>
      <c r="E36" s="283"/>
      <c r="F36" s="284"/>
      <c r="G36" s="284"/>
      <c r="H36" s="284"/>
      <c r="I36" s="284"/>
      <c r="J36" s="284"/>
      <c r="K36" s="277"/>
      <c r="L36" s="115" t="s">
        <v>92</v>
      </c>
      <c r="M36" s="286"/>
      <c r="N36" s="286"/>
      <c r="O36" s="283"/>
      <c r="P36" s="283"/>
      <c r="Q36" s="283"/>
      <c r="R36" s="284"/>
      <c r="S36" s="284"/>
      <c r="T36" s="284"/>
      <c r="U36" s="284"/>
      <c r="V36" s="284"/>
      <c r="W36" s="277"/>
      <c r="X36" s="169"/>
      <c r="Y36" s="278" t="s">
        <v>105</v>
      </c>
      <c r="Z36" s="278"/>
      <c r="AA36" s="107"/>
      <c r="AB36" s="107"/>
      <c r="AC36" s="107"/>
      <c r="AD36" s="107"/>
      <c r="AE36" s="108"/>
      <c r="AF36" s="57"/>
      <c r="AG36" s="58"/>
      <c r="AH36" s="58"/>
      <c r="AJ36" s="53"/>
      <c r="AK36" s="54"/>
      <c r="AL36" s="54"/>
      <c r="AN36" s="53"/>
    </row>
    <row r="37" spans="2:47" s="56" customFormat="1" ht="14.25" customHeight="1" x14ac:dyDescent="0.15">
      <c r="C37" s="295" t="s">
        <v>50</v>
      </c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107"/>
      <c r="AB37" s="107"/>
      <c r="AC37" s="107"/>
      <c r="AD37" s="107"/>
      <c r="AE37" s="108"/>
      <c r="AF37" s="57"/>
      <c r="AG37" s="58"/>
      <c r="AH37" s="58"/>
      <c r="AI37" s="54"/>
      <c r="AJ37" s="53"/>
      <c r="AK37" s="54"/>
      <c r="AL37" s="54"/>
      <c r="AM37" s="54"/>
      <c r="AN37" s="53"/>
    </row>
    <row r="38" spans="2:47" ht="14.25" customHeight="1" x14ac:dyDescent="0.15">
      <c r="C38" s="285">
        <v>4</v>
      </c>
      <c r="D38" s="283"/>
      <c r="E38" s="283"/>
      <c r="F38" s="284" t="s">
        <v>3</v>
      </c>
      <c r="G38" s="284" t="s">
        <v>30</v>
      </c>
      <c r="H38" s="284" t="s">
        <v>21</v>
      </c>
      <c r="I38" s="284"/>
      <c r="J38" s="284"/>
      <c r="K38" s="277" t="s">
        <v>2</v>
      </c>
      <c r="L38" s="115" t="s">
        <v>7</v>
      </c>
      <c r="M38" s="286"/>
      <c r="N38" s="286"/>
      <c r="O38" s="283">
        <v>4</v>
      </c>
      <c r="P38" s="279" t="s">
        <v>100</v>
      </c>
      <c r="Q38" s="280"/>
      <c r="R38" s="284"/>
      <c r="S38" s="284" t="s">
        <v>30</v>
      </c>
      <c r="T38" s="284"/>
      <c r="U38" s="279" t="s">
        <v>101</v>
      </c>
      <c r="V38" s="280"/>
      <c r="W38" s="277" t="s">
        <v>2</v>
      </c>
      <c r="X38" s="169"/>
      <c r="Y38" s="278" t="s">
        <v>106</v>
      </c>
      <c r="Z38" s="278"/>
      <c r="AA38" s="107"/>
      <c r="AB38" s="107"/>
      <c r="AC38" s="107"/>
      <c r="AD38" s="107"/>
      <c r="AE38" s="108"/>
      <c r="AF38" s="55"/>
      <c r="AG38" s="58"/>
      <c r="AH38" s="58"/>
      <c r="AI38" s="54"/>
      <c r="AJ38" s="53"/>
      <c r="AK38" s="54"/>
      <c r="AL38" s="54"/>
      <c r="AM38" s="54"/>
      <c r="AN38" s="53"/>
    </row>
    <row r="39" spans="2:47" ht="14.25" customHeight="1" x14ac:dyDescent="0.15">
      <c r="C39" s="285"/>
      <c r="D39" s="283"/>
      <c r="E39" s="283"/>
      <c r="F39" s="284"/>
      <c r="G39" s="284"/>
      <c r="H39" s="284"/>
      <c r="I39" s="284"/>
      <c r="J39" s="284"/>
      <c r="K39" s="277"/>
      <c r="L39" s="115" t="s">
        <v>6</v>
      </c>
      <c r="M39" s="286"/>
      <c r="N39" s="286"/>
      <c r="O39" s="283"/>
      <c r="P39" s="280"/>
      <c r="Q39" s="280"/>
      <c r="R39" s="284"/>
      <c r="S39" s="284"/>
      <c r="T39" s="284"/>
      <c r="U39" s="280"/>
      <c r="V39" s="280"/>
      <c r="W39" s="277"/>
      <c r="X39" s="169"/>
      <c r="Y39" s="278" t="s">
        <v>107</v>
      </c>
      <c r="Z39" s="278"/>
      <c r="AA39" s="109"/>
      <c r="AB39" s="109"/>
      <c r="AC39" s="109"/>
      <c r="AD39" s="109"/>
      <c r="AE39" s="109"/>
      <c r="AF39" s="109"/>
      <c r="AG39" s="109"/>
      <c r="AH39" s="109"/>
      <c r="AI39" s="54"/>
      <c r="AJ39" s="53"/>
      <c r="AK39" s="54"/>
      <c r="AL39" s="54"/>
      <c r="AM39" s="54"/>
      <c r="AN39" s="53"/>
    </row>
    <row r="40" spans="2:47" ht="14.25" customHeight="1" x14ac:dyDescent="0.15">
      <c r="C40" s="285">
        <v>5</v>
      </c>
      <c r="D40" s="283"/>
      <c r="E40" s="283"/>
      <c r="F40" s="284" t="s">
        <v>22</v>
      </c>
      <c r="G40" s="284" t="s">
        <v>30</v>
      </c>
      <c r="H40" s="284" t="s">
        <v>5</v>
      </c>
      <c r="I40" s="284"/>
      <c r="J40" s="284"/>
      <c r="K40" s="277" t="s">
        <v>2</v>
      </c>
      <c r="L40" s="115" t="s">
        <v>8</v>
      </c>
      <c r="M40" s="286"/>
      <c r="N40" s="286"/>
      <c r="O40" s="283">
        <v>5</v>
      </c>
      <c r="P40" s="279" t="s">
        <v>102</v>
      </c>
      <c r="Q40" s="280"/>
      <c r="R40" s="284"/>
      <c r="S40" s="284" t="s">
        <v>30</v>
      </c>
      <c r="T40" s="284"/>
      <c r="U40" s="279" t="s">
        <v>103</v>
      </c>
      <c r="V40" s="280"/>
      <c r="W40" s="277" t="s">
        <v>2</v>
      </c>
      <c r="X40" s="169"/>
      <c r="Y40" s="278" t="s">
        <v>108</v>
      </c>
      <c r="Z40" s="278"/>
      <c r="AA40" s="110"/>
      <c r="AB40" s="110"/>
      <c r="AC40" s="110"/>
      <c r="AD40" s="110"/>
      <c r="AE40" s="110"/>
      <c r="AF40" s="110"/>
      <c r="AG40" s="110"/>
      <c r="AH40" s="110"/>
      <c r="AI40" s="52"/>
      <c r="AJ40" s="52"/>
      <c r="AK40" s="52"/>
      <c r="AL40" s="52"/>
      <c r="AM40" s="52"/>
    </row>
    <row r="41" spans="2:47" ht="14.25" customHeight="1" x14ac:dyDescent="0.15">
      <c r="C41" s="285"/>
      <c r="D41" s="283"/>
      <c r="E41" s="283"/>
      <c r="F41" s="284"/>
      <c r="G41" s="284"/>
      <c r="H41" s="284"/>
      <c r="I41" s="284"/>
      <c r="J41" s="284"/>
      <c r="K41" s="277"/>
      <c r="L41" s="115" t="s">
        <v>9</v>
      </c>
      <c r="M41" s="286"/>
      <c r="N41" s="286"/>
      <c r="O41" s="283"/>
      <c r="P41" s="280"/>
      <c r="Q41" s="280"/>
      <c r="R41" s="284"/>
      <c r="S41" s="284"/>
      <c r="T41" s="284"/>
      <c r="U41" s="280"/>
      <c r="V41" s="280"/>
      <c r="W41" s="277"/>
      <c r="X41" s="169"/>
      <c r="Y41" s="278" t="s">
        <v>107</v>
      </c>
      <c r="Z41" s="278"/>
      <c r="AA41" s="110"/>
      <c r="AB41" s="110"/>
      <c r="AC41" s="110"/>
      <c r="AD41" s="110"/>
      <c r="AE41" s="110"/>
      <c r="AF41" s="110"/>
      <c r="AG41" s="110"/>
      <c r="AH41" s="110"/>
      <c r="AI41" s="52"/>
      <c r="AJ41" s="52"/>
      <c r="AK41" s="52"/>
      <c r="AL41" s="52"/>
      <c r="AM41" s="52"/>
    </row>
    <row r="42" spans="2:47" ht="14.25" customHeight="1" x14ac:dyDescent="0.15">
      <c r="C42" s="118"/>
      <c r="D42" s="119"/>
      <c r="E42" s="119"/>
      <c r="F42" s="117"/>
      <c r="G42" s="117"/>
      <c r="H42" s="117"/>
      <c r="I42" s="117"/>
      <c r="J42" s="117"/>
      <c r="K42" s="120"/>
      <c r="L42" s="115"/>
      <c r="M42" s="121"/>
      <c r="N42" s="121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0"/>
      <c r="AB42" s="110"/>
      <c r="AC42" s="110"/>
      <c r="AD42" s="110"/>
      <c r="AE42" s="110"/>
      <c r="AF42" s="110"/>
      <c r="AG42" s="110"/>
      <c r="AH42" s="110"/>
      <c r="AI42" s="52"/>
      <c r="AJ42" s="52"/>
      <c r="AK42" s="52"/>
      <c r="AL42" s="52"/>
      <c r="AM42" s="52"/>
    </row>
    <row r="43" spans="2:47" ht="22.5" customHeight="1" x14ac:dyDescent="0.15">
      <c r="B43" s="191" t="s">
        <v>61</v>
      </c>
      <c r="J43" s="51"/>
      <c r="K43" s="51"/>
      <c r="L43" s="339" t="s">
        <v>137</v>
      </c>
      <c r="M43" s="339"/>
      <c r="N43" s="339"/>
      <c r="O43" s="339"/>
      <c r="P43" s="339"/>
      <c r="Q43" s="339"/>
      <c r="R43" s="339"/>
      <c r="S43" s="339"/>
      <c r="T43" s="339"/>
      <c r="U43" s="339"/>
      <c r="V43" s="339"/>
      <c r="W43" s="339"/>
      <c r="X43" s="339"/>
      <c r="Y43" s="339"/>
      <c r="Z43" s="339"/>
      <c r="AA43" s="339"/>
      <c r="AB43" s="339"/>
      <c r="AC43" s="339"/>
      <c r="AD43" s="339"/>
      <c r="AE43" s="339"/>
      <c r="AF43" s="339"/>
      <c r="AG43" s="339"/>
      <c r="AH43" s="339"/>
      <c r="AI43" s="339"/>
    </row>
    <row r="44" spans="2:47" ht="15.75" customHeight="1" x14ac:dyDescent="0.15">
      <c r="B44" s="296" t="s">
        <v>55</v>
      </c>
      <c r="C44" s="293" t="str">
        <f>IF(AI10=1,B8,IF(AI10=1,B8,IF(AI15=1,B13,IF(AI20=1,B18,IF(AI25=1,B23,"")))))</f>
        <v/>
      </c>
      <c r="D44" s="293"/>
      <c r="E44" s="293"/>
      <c r="F44" s="293"/>
      <c r="G44" s="294"/>
      <c r="H44" s="294"/>
      <c r="I44" s="294"/>
      <c r="L44" s="253"/>
      <c r="M44" s="253"/>
      <c r="N44" s="253"/>
      <c r="O44" s="253"/>
      <c r="P44" s="281" t="s">
        <v>93</v>
      </c>
      <c r="Q44" s="281"/>
      <c r="R44" s="139"/>
      <c r="S44" s="139"/>
      <c r="T44" s="139"/>
      <c r="U44" s="139"/>
      <c r="V44" s="139"/>
      <c r="W44" s="139"/>
      <c r="X44" s="139"/>
      <c r="Y44" s="139"/>
      <c r="Z44" s="139"/>
      <c r="AA44" s="148"/>
      <c r="AB44" s="148"/>
      <c r="AC44" s="148"/>
      <c r="AD44" s="148"/>
      <c r="AE44" s="148"/>
      <c r="AF44" s="148"/>
      <c r="AG44" s="148"/>
      <c r="AH44" s="148"/>
    </row>
    <row r="45" spans="2:47" ht="15.75" customHeight="1" thickBot="1" x14ac:dyDescent="0.2">
      <c r="B45" s="288"/>
      <c r="C45" s="291"/>
      <c r="D45" s="291"/>
      <c r="E45" s="291"/>
      <c r="F45" s="291"/>
      <c r="G45" s="292"/>
      <c r="H45" s="292"/>
      <c r="I45" s="292"/>
      <c r="J45" s="111"/>
      <c r="K45" s="111"/>
      <c r="L45" s="253"/>
      <c r="M45" s="253"/>
      <c r="N45" s="253"/>
      <c r="O45" s="253"/>
      <c r="P45" s="281"/>
      <c r="Q45" s="281"/>
      <c r="R45" s="141"/>
      <c r="S45" s="141"/>
      <c r="T45" s="141"/>
      <c r="U45" s="141"/>
      <c r="V45" s="141"/>
      <c r="W45" s="141"/>
      <c r="X45" s="141"/>
      <c r="Y45" s="136"/>
      <c r="Z45" s="139"/>
      <c r="AA45" s="148"/>
      <c r="AB45" s="148"/>
      <c r="AC45" s="148"/>
      <c r="AD45" s="148"/>
      <c r="AE45" s="148"/>
      <c r="AF45" s="148"/>
      <c r="AG45" s="148"/>
      <c r="AH45" s="148"/>
      <c r="AL45" s="50"/>
      <c r="AM45" s="50"/>
      <c r="AN45" s="142"/>
      <c r="AO45" s="142"/>
      <c r="AP45" s="142"/>
      <c r="AQ45" s="142"/>
      <c r="AR45" s="142"/>
      <c r="AS45" s="50"/>
      <c r="AT45" s="50"/>
      <c r="AU45" s="50"/>
    </row>
    <row r="46" spans="2:47" ht="15.75" customHeight="1" x14ac:dyDescent="0.15">
      <c r="B46" s="287" t="s">
        <v>54</v>
      </c>
      <c r="C46" s="289" t="str">
        <f>IF(AI10=2,B8,IF(AI10=2,B8,IF(AI15=2,B13,IF(AI20=2,B18,IF(AI25=2,B23,"")))))</f>
        <v/>
      </c>
      <c r="D46" s="289"/>
      <c r="E46" s="289"/>
      <c r="F46" s="289"/>
      <c r="G46" s="290"/>
      <c r="H46" s="290"/>
      <c r="I46" s="290"/>
      <c r="J46" s="111"/>
      <c r="K46" s="111"/>
      <c r="L46" s="7"/>
      <c r="M46"/>
      <c r="N46"/>
      <c r="O46"/>
      <c r="P46" s="172"/>
      <c r="Q46" s="173"/>
      <c r="R46" s="139"/>
      <c r="S46" s="139"/>
      <c r="T46" s="142"/>
      <c r="U46" s="142"/>
      <c r="V46" s="142" t="s">
        <v>1</v>
      </c>
      <c r="W46" s="142"/>
      <c r="X46" s="142"/>
      <c r="Y46" s="149" t="s">
        <v>59</v>
      </c>
      <c r="Z46" s="139"/>
      <c r="AA46" s="148"/>
      <c r="AB46" s="148"/>
      <c r="AC46" s="148"/>
      <c r="AD46" s="148"/>
      <c r="AE46" s="154"/>
      <c r="AF46" s="148"/>
      <c r="AG46" s="148"/>
      <c r="AH46" s="148"/>
      <c r="AL46" s="50"/>
      <c r="AM46" s="50"/>
      <c r="AN46" s="150"/>
      <c r="AO46" s="142"/>
      <c r="AP46" s="142"/>
      <c r="AQ46" s="142"/>
      <c r="AR46" s="150"/>
      <c r="AS46" s="50"/>
      <c r="AT46" s="50"/>
      <c r="AU46" s="50"/>
    </row>
    <row r="47" spans="2:47" ht="15.75" customHeight="1" thickBot="1" x14ac:dyDescent="0.2">
      <c r="B47" s="288"/>
      <c r="C47" s="291"/>
      <c r="D47" s="291"/>
      <c r="E47" s="291"/>
      <c r="F47" s="291"/>
      <c r="G47" s="292"/>
      <c r="H47" s="292"/>
      <c r="I47" s="292"/>
      <c r="J47" s="50"/>
      <c r="K47" s="50"/>
      <c r="L47" s="7"/>
      <c r="M47"/>
      <c r="N47"/>
      <c r="O47"/>
      <c r="P47" s="172"/>
      <c r="Q47" s="173"/>
      <c r="R47" s="139"/>
      <c r="S47" s="139"/>
      <c r="T47" s="150" t="str">
        <f>IF(U46="","",IF(U46&gt;W46,1,0)+IF(U47&gt;W47,1,0)+IF(U48&gt;W48,1,0))</f>
        <v/>
      </c>
      <c r="U47" s="142"/>
      <c r="V47" s="142" t="s">
        <v>1</v>
      </c>
      <c r="W47" s="142"/>
      <c r="X47" s="150" t="str">
        <f>IF(W46="","",IF(W46&gt;U46,1,0)+IF(W47&gt;U47,1,0)+IF(W48&gt;U48,1,0))</f>
        <v/>
      </c>
      <c r="Y47" s="151"/>
      <c r="Z47" s="141"/>
      <c r="AA47" s="152"/>
      <c r="AB47" s="152"/>
      <c r="AC47" s="152"/>
      <c r="AD47" s="153"/>
      <c r="AE47" s="154"/>
      <c r="AF47" s="154"/>
      <c r="AG47" s="148"/>
      <c r="AH47" s="148"/>
      <c r="AL47" s="50"/>
      <c r="AM47" s="50"/>
      <c r="AN47" s="142"/>
      <c r="AO47" s="142"/>
      <c r="AP47" s="142"/>
      <c r="AQ47" s="142"/>
      <c r="AR47" s="142"/>
      <c r="AS47" s="50"/>
      <c r="AT47" s="50"/>
      <c r="AU47" s="50"/>
    </row>
    <row r="48" spans="2:47" ht="15.75" customHeight="1" x14ac:dyDescent="0.15">
      <c r="B48" s="287" t="s">
        <v>53</v>
      </c>
      <c r="C48" s="289" t="str">
        <f>IF(AI10=3,B8,IF(AI10=3,B8,IF(AI15=3,B13,IF(AI20=3,B18,IF(AI25=3,B23,"")))))</f>
        <v/>
      </c>
      <c r="D48" s="289"/>
      <c r="E48" s="289"/>
      <c r="F48" s="289"/>
      <c r="G48" s="290"/>
      <c r="H48" s="290"/>
      <c r="I48" s="290"/>
      <c r="J48" s="113"/>
      <c r="K48" s="113"/>
      <c r="L48" s="7"/>
      <c r="M48"/>
      <c r="N48"/>
      <c r="O48"/>
      <c r="P48" s="172"/>
      <c r="Q48" s="173"/>
      <c r="R48" s="139"/>
      <c r="S48" s="139"/>
      <c r="T48" s="142"/>
      <c r="U48" s="142"/>
      <c r="V48" s="142" t="s">
        <v>1</v>
      </c>
      <c r="W48" s="142"/>
      <c r="X48" s="142"/>
      <c r="Y48" s="151" t="s">
        <v>2</v>
      </c>
      <c r="Z48" s="139"/>
      <c r="AA48" s="154"/>
      <c r="AB48" s="154"/>
      <c r="AC48" s="154"/>
      <c r="AD48" s="155"/>
      <c r="AE48" s="154"/>
      <c r="AF48" s="154"/>
      <c r="AG48" s="148"/>
      <c r="AH48" s="148"/>
      <c r="AL48" s="50"/>
      <c r="AM48" s="50"/>
      <c r="AN48" s="139"/>
      <c r="AO48" s="139"/>
      <c r="AP48" s="139"/>
      <c r="AQ48" s="139"/>
      <c r="AR48" s="139"/>
      <c r="AS48" s="50"/>
      <c r="AT48" s="50"/>
      <c r="AU48" s="50"/>
    </row>
    <row r="49" spans="2:47" ht="15.75" customHeight="1" thickBot="1" x14ac:dyDescent="0.2">
      <c r="B49" s="288"/>
      <c r="C49" s="291"/>
      <c r="D49" s="291"/>
      <c r="E49" s="291"/>
      <c r="F49" s="291"/>
      <c r="G49" s="292"/>
      <c r="H49" s="292"/>
      <c r="I49" s="292"/>
      <c r="J49" s="113"/>
      <c r="K49" s="113"/>
      <c r="L49" s="253"/>
      <c r="M49" s="253"/>
      <c r="N49" s="253"/>
      <c r="O49" s="253"/>
      <c r="P49" s="282" t="s">
        <v>96</v>
      </c>
      <c r="Q49" s="282"/>
      <c r="R49" s="156"/>
      <c r="S49" s="156"/>
      <c r="T49" s="156"/>
      <c r="U49" s="156"/>
      <c r="V49" s="156"/>
      <c r="W49" s="156"/>
      <c r="X49" s="156"/>
      <c r="Y49" s="157" t="s">
        <v>109</v>
      </c>
      <c r="Z49" s="139"/>
      <c r="AA49" s="154"/>
      <c r="AB49" s="154"/>
      <c r="AC49" s="154"/>
      <c r="AD49" s="155"/>
      <c r="AE49" s="154"/>
      <c r="AF49" s="154"/>
      <c r="AG49" s="148"/>
      <c r="AH49" s="148"/>
      <c r="AL49" s="50"/>
      <c r="AM49" s="50"/>
      <c r="AN49" s="50"/>
      <c r="AO49" s="50"/>
      <c r="AP49" s="50"/>
      <c r="AQ49" s="50"/>
      <c r="AR49" s="50"/>
      <c r="AS49" s="50"/>
      <c r="AT49" s="50"/>
      <c r="AU49" s="50"/>
    </row>
    <row r="50" spans="2:47" ht="15.75" customHeight="1" x14ac:dyDescent="0.15">
      <c r="B50" s="287" t="s">
        <v>52</v>
      </c>
      <c r="C50" s="289" t="str">
        <f>IF(AI10=4,B8,IF(AI10=4,B8,IF(AI15=4,B13,IF(AI20=4,B18,IF(AI25=4,B23,"")))))</f>
        <v/>
      </c>
      <c r="D50" s="289"/>
      <c r="E50" s="289"/>
      <c r="F50" s="289"/>
      <c r="G50" s="290"/>
      <c r="H50" s="290"/>
      <c r="I50" s="290"/>
      <c r="J50" s="50"/>
      <c r="K50" s="50"/>
      <c r="L50" s="253"/>
      <c r="M50" s="253"/>
      <c r="N50" s="253"/>
      <c r="O50" s="253"/>
      <c r="P50" s="282"/>
      <c r="Q50" s="282"/>
      <c r="R50" s="139"/>
      <c r="S50" s="139"/>
      <c r="T50" s="139"/>
      <c r="U50" s="139"/>
      <c r="V50" s="139"/>
      <c r="W50" s="139"/>
      <c r="X50" s="139"/>
      <c r="Y50" s="139"/>
      <c r="Z50" s="139"/>
      <c r="AA50" s="154"/>
      <c r="AB50" s="154"/>
      <c r="AC50" s="154"/>
      <c r="AD50" s="167" t="s">
        <v>112</v>
      </c>
      <c r="AE50" s="166"/>
      <c r="AF50" s="154"/>
      <c r="AG50" s="154"/>
      <c r="AH50" s="148"/>
      <c r="AL50" s="50"/>
      <c r="AM50" s="50"/>
      <c r="AN50" s="50"/>
      <c r="AO50" s="50"/>
      <c r="AP50" s="50"/>
      <c r="AQ50" s="50"/>
      <c r="AR50" s="50"/>
      <c r="AS50" s="50"/>
      <c r="AT50" s="50"/>
      <c r="AU50" s="50"/>
    </row>
    <row r="51" spans="2:47" ht="15.75" customHeight="1" thickBot="1" x14ac:dyDescent="0.2">
      <c r="B51" s="288"/>
      <c r="C51" s="291"/>
      <c r="D51" s="291"/>
      <c r="E51" s="291"/>
      <c r="F51" s="291"/>
      <c r="G51" s="292"/>
      <c r="H51" s="292"/>
      <c r="I51" s="292"/>
      <c r="J51" s="50"/>
      <c r="K51" s="50"/>
      <c r="L51" s="337"/>
      <c r="M51" s="337"/>
      <c r="N51" s="337"/>
      <c r="O51" s="337"/>
      <c r="P51" s="281" t="s">
        <v>95</v>
      </c>
      <c r="Q51" s="281"/>
      <c r="R51" s="139"/>
      <c r="S51" s="139"/>
      <c r="T51" s="139"/>
      <c r="U51" s="139"/>
      <c r="V51" s="139"/>
      <c r="W51" s="158"/>
      <c r="X51" s="156"/>
      <c r="Y51" s="156"/>
      <c r="Z51" s="139"/>
      <c r="AA51" s="159"/>
      <c r="AB51" s="154"/>
      <c r="AC51" s="154"/>
      <c r="AD51" s="167"/>
      <c r="AE51" s="154"/>
      <c r="AF51" s="154"/>
      <c r="AG51" s="154"/>
      <c r="AH51" s="148"/>
      <c r="AL51" s="50"/>
      <c r="AM51" s="50"/>
      <c r="AN51" s="50"/>
      <c r="AO51" s="50"/>
      <c r="AP51" s="50"/>
      <c r="AQ51" s="50"/>
      <c r="AR51" s="50"/>
      <c r="AS51" s="50"/>
      <c r="AT51" s="50"/>
      <c r="AU51" s="50"/>
    </row>
    <row r="52" spans="2:47" ht="15.75" customHeight="1" x14ac:dyDescent="0.15">
      <c r="B52" s="287" t="s">
        <v>51</v>
      </c>
      <c r="C52" s="293"/>
      <c r="D52" s="293"/>
      <c r="E52" s="293"/>
      <c r="F52" s="293"/>
      <c r="G52" s="294"/>
      <c r="H52" s="294"/>
      <c r="I52" s="294"/>
      <c r="J52" s="50"/>
      <c r="K52" s="50"/>
      <c r="L52" s="337"/>
      <c r="M52" s="337"/>
      <c r="N52" s="337"/>
      <c r="O52" s="337"/>
      <c r="P52" s="281"/>
      <c r="Q52" s="281"/>
      <c r="R52" s="141"/>
      <c r="S52" s="141"/>
      <c r="T52" s="141"/>
      <c r="U52" s="141"/>
      <c r="V52" s="141"/>
      <c r="W52" s="139"/>
      <c r="X52" s="139"/>
      <c r="Y52" s="137"/>
      <c r="Z52" s="139"/>
      <c r="AA52" s="160"/>
      <c r="AB52" s="154"/>
      <c r="AC52" s="154"/>
      <c r="AD52" s="167"/>
      <c r="AE52" s="154"/>
      <c r="AF52" s="154"/>
      <c r="AG52" s="148"/>
      <c r="AH52" s="148"/>
      <c r="AL52" s="50"/>
      <c r="AM52" s="50"/>
      <c r="AN52" s="50"/>
      <c r="AO52" s="50"/>
      <c r="AP52" s="50"/>
      <c r="AQ52" s="50"/>
      <c r="AR52" s="50"/>
      <c r="AS52" s="50"/>
      <c r="AT52" s="50"/>
      <c r="AU52" s="50"/>
    </row>
    <row r="53" spans="2:47" ht="15.75" customHeight="1" thickBot="1" x14ac:dyDescent="0.35">
      <c r="B53" s="288"/>
      <c r="C53" s="291"/>
      <c r="D53" s="291"/>
      <c r="E53" s="291"/>
      <c r="F53" s="291"/>
      <c r="G53" s="292"/>
      <c r="H53" s="292"/>
      <c r="I53" s="292"/>
      <c r="J53" s="114"/>
      <c r="K53" s="114"/>
      <c r="L53" s="16"/>
      <c r="M53" s="16"/>
      <c r="N53" s="16"/>
      <c r="O53" s="16"/>
      <c r="P53" s="174"/>
      <c r="Q53" s="175"/>
      <c r="R53" s="139"/>
      <c r="S53" s="139"/>
      <c r="T53" s="142"/>
      <c r="U53" s="142"/>
      <c r="V53" s="142" t="s">
        <v>1</v>
      </c>
      <c r="W53" s="142"/>
      <c r="X53" s="142"/>
      <c r="Y53" s="137" t="s">
        <v>24</v>
      </c>
      <c r="Z53" s="139"/>
      <c r="AA53" s="161"/>
      <c r="AB53" s="154"/>
      <c r="AC53" s="154"/>
      <c r="AD53" s="167" t="s">
        <v>113</v>
      </c>
      <c r="AE53" s="154"/>
      <c r="AF53" s="154"/>
      <c r="AG53" s="148"/>
      <c r="AH53" s="148"/>
      <c r="AL53" s="50"/>
      <c r="AM53" s="50"/>
      <c r="AN53" s="50"/>
      <c r="AO53" s="50"/>
      <c r="AP53" s="50"/>
      <c r="AQ53" s="50"/>
      <c r="AR53" s="50"/>
      <c r="AS53" s="50"/>
      <c r="AT53" s="50"/>
      <c r="AU53" s="50"/>
    </row>
    <row r="54" spans="2:47" ht="15.75" customHeight="1" x14ac:dyDescent="0.3">
      <c r="B54" s="287" t="s">
        <v>49</v>
      </c>
      <c r="C54" s="289"/>
      <c r="D54" s="289"/>
      <c r="E54" s="289"/>
      <c r="F54" s="289"/>
      <c r="G54" s="290"/>
      <c r="H54" s="290"/>
      <c r="I54" s="290"/>
      <c r="J54" s="114"/>
      <c r="K54" s="114"/>
      <c r="L54"/>
      <c r="M54"/>
      <c r="N54" s="18"/>
      <c r="O54" s="18"/>
      <c r="P54" s="174"/>
      <c r="Q54" s="175"/>
      <c r="R54" s="139"/>
      <c r="S54" s="139"/>
      <c r="T54" s="150" t="str">
        <f>IF(U53="","",IF(U53&gt;W53,1,0)+IF(U54&gt;W54,1,0)+IF(U55&gt;W55,1,0))</f>
        <v/>
      </c>
      <c r="U54" s="142"/>
      <c r="V54" s="142" t="s">
        <v>1</v>
      </c>
      <c r="W54" s="142"/>
      <c r="X54" s="150" t="str">
        <f>IF(W53="","",IF(W53&gt;U53,1,0)+IF(W54&gt;U54,1,0)+IF(W55&gt;U55,1,0))</f>
        <v/>
      </c>
      <c r="Y54" s="137"/>
      <c r="Z54" s="162"/>
      <c r="AA54" s="163"/>
      <c r="AB54" s="164"/>
      <c r="AC54" s="164"/>
      <c r="AD54" s="168" t="s">
        <v>114</v>
      </c>
      <c r="AE54" s="154"/>
      <c r="AF54" s="154"/>
      <c r="AG54" s="154"/>
      <c r="AH54" s="148"/>
      <c r="AL54" s="50"/>
      <c r="AM54" s="50"/>
      <c r="AN54" s="50"/>
      <c r="AO54" s="50"/>
      <c r="AP54" s="50"/>
      <c r="AQ54" s="50"/>
      <c r="AR54" s="50"/>
      <c r="AS54" s="50"/>
      <c r="AT54" s="50"/>
      <c r="AU54" s="50"/>
    </row>
    <row r="55" spans="2:47" ht="15.75" customHeight="1" thickBot="1" x14ac:dyDescent="0.2">
      <c r="B55" s="288"/>
      <c r="C55" s="291"/>
      <c r="D55" s="291"/>
      <c r="E55" s="291"/>
      <c r="F55" s="291"/>
      <c r="G55" s="292"/>
      <c r="H55" s="292"/>
      <c r="I55" s="292"/>
      <c r="J55" s="50"/>
      <c r="K55" s="50"/>
      <c r="L55"/>
      <c r="M55"/>
      <c r="N55" s="18"/>
      <c r="O55" s="18"/>
      <c r="P55" s="174"/>
      <c r="Q55" s="175"/>
      <c r="R55" s="139"/>
      <c r="S55" s="139"/>
      <c r="T55" s="142"/>
      <c r="U55" s="142"/>
      <c r="V55" s="142" t="s">
        <v>1</v>
      </c>
      <c r="W55" s="142"/>
      <c r="X55" s="142"/>
      <c r="Y55" s="137" t="s">
        <v>2</v>
      </c>
      <c r="Z55" s="139"/>
      <c r="AA55" s="165"/>
      <c r="AB55" s="148"/>
      <c r="AC55" s="148"/>
      <c r="AD55" s="148"/>
      <c r="AE55" s="154"/>
      <c r="AF55" s="154"/>
      <c r="AG55" s="148"/>
      <c r="AH55" s="148"/>
      <c r="AL55" s="50"/>
      <c r="AM55" s="50"/>
      <c r="AN55" s="50"/>
      <c r="AO55" s="50"/>
      <c r="AP55" s="50"/>
      <c r="AQ55" s="50"/>
      <c r="AR55" s="50"/>
      <c r="AS55" s="50"/>
      <c r="AT55" s="50"/>
      <c r="AU55" s="50"/>
    </row>
    <row r="56" spans="2:47" ht="15.75" customHeight="1" x14ac:dyDescent="0.15">
      <c r="B56" s="287" t="s">
        <v>48</v>
      </c>
      <c r="C56" s="289"/>
      <c r="D56" s="289"/>
      <c r="E56" s="289"/>
      <c r="F56" s="289"/>
      <c r="G56" s="290"/>
      <c r="H56" s="290"/>
      <c r="I56" s="290"/>
      <c r="J56" s="50"/>
      <c r="K56" s="50"/>
      <c r="L56" s="338"/>
      <c r="M56" s="338"/>
      <c r="N56" s="338"/>
      <c r="O56" s="338"/>
      <c r="P56" s="281" t="s">
        <v>94</v>
      </c>
      <c r="Q56" s="281"/>
      <c r="R56" s="139"/>
      <c r="S56" s="139"/>
      <c r="T56" s="139"/>
      <c r="U56" s="139"/>
      <c r="V56" s="139"/>
      <c r="W56" s="139"/>
      <c r="X56" s="156"/>
      <c r="Y56" s="144" t="s">
        <v>75</v>
      </c>
      <c r="AE56" s="154"/>
      <c r="AF56" s="154"/>
      <c r="AG56" s="148"/>
      <c r="AH56" s="148"/>
      <c r="AL56" s="276"/>
      <c r="AM56" s="276"/>
      <c r="AN56" s="154"/>
      <c r="AO56" s="154"/>
      <c r="AP56" s="154"/>
      <c r="AQ56" s="154"/>
      <c r="AR56" s="154"/>
      <c r="AS56" s="154"/>
      <c r="AT56" s="154"/>
      <c r="AU56" s="50"/>
    </row>
    <row r="57" spans="2:47" ht="15.75" customHeight="1" thickBot="1" x14ac:dyDescent="0.2">
      <c r="B57" s="288"/>
      <c r="C57" s="291"/>
      <c r="D57" s="291"/>
      <c r="E57" s="291"/>
      <c r="F57" s="291"/>
      <c r="G57" s="292"/>
      <c r="H57" s="292"/>
      <c r="I57" s="292"/>
      <c r="J57" s="111"/>
      <c r="K57" s="111"/>
      <c r="L57" s="338"/>
      <c r="M57" s="338"/>
      <c r="N57" s="338"/>
      <c r="O57" s="338"/>
      <c r="P57" s="281"/>
      <c r="Q57" s="281"/>
      <c r="R57" s="141"/>
      <c r="S57" s="141"/>
      <c r="T57" s="141"/>
      <c r="U57" s="141"/>
      <c r="V57" s="141"/>
      <c r="W57" s="141"/>
      <c r="X57" s="139"/>
      <c r="Y57" s="139"/>
      <c r="AL57" s="276"/>
      <c r="AM57" s="276"/>
      <c r="AN57" s="154"/>
      <c r="AO57" s="154"/>
      <c r="AP57" s="154"/>
      <c r="AQ57" s="154"/>
      <c r="AR57" s="154"/>
      <c r="AS57" s="154"/>
      <c r="AT57" s="154"/>
      <c r="AU57" s="50"/>
    </row>
    <row r="58" spans="2:47" ht="15.75" customHeight="1" x14ac:dyDescent="0.15">
      <c r="B58" s="287" t="s">
        <v>47</v>
      </c>
      <c r="C58" s="289"/>
      <c r="D58" s="289"/>
      <c r="E58" s="289"/>
      <c r="F58" s="289"/>
      <c r="G58" s="290"/>
      <c r="H58" s="290"/>
      <c r="I58" s="290"/>
      <c r="J58" s="111"/>
      <c r="K58" s="111"/>
      <c r="L58" s="16"/>
      <c r="M58" s="16"/>
      <c r="N58" s="16"/>
      <c r="O58" s="16"/>
      <c r="P58" s="176"/>
      <c r="Q58" s="176"/>
      <c r="AL58" s="139"/>
      <c r="AM58" s="160"/>
      <c r="AN58" s="154"/>
      <c r="AO58" s="154"/>
      <c r="AP58" s="154"/>
      <c r="AQ58" s="154"/>
      <c r="AR58" s="154"/>
      <c r="AS58" s="154"/>
      <c r="AT58" s="154"/>
      <c r="AU58" s="50"/>
    </row>
    <row r="59" spans="2:47" ht="15.75" customHeight="1" thickBot="1" x14ac:dyDescent="0.2">
      <c r="B59" s="288"/>
      <c r="C59" s="291"/>
      <c r="D59" s="291"/>
      <c r="E59" s="291"/>
      <c r="F59" s="291"/>
      <c r="G59" s="292"/>
      <c r="H59" s="292"/>
      <c r="I59" s="292"/>
      <c r="J59" s="50"/>
      <c r="K59" s="50"/>
      <c r="L59" s="337"/>
      <c r="M59" s="337"/>
      <c r="N59" s="337"/>
      <c r="O59" s="337"/>
      <c r="P59" s="281" t="s">
        <v>95</v>
      </c>
      <c r="Q59" s="281"/>
      <c r="R59" s="139"/>
      <c r="S59" s="139"/>
      <c r="T59" s="139"/>
      <c r="U59" s="139"/>
      <c r="V59" s="139"/>
      <c r="W59" s="158"/>
      <c r="X59" s="156"/>
      <c r="Y59" s="156"/>
      <c r="Z59" s="139"/>
      <c r="AL59" s="139"/>
      <c r="AM59" s="160"/>
      <c r="AN59" s="154"/>
      <c r="AO59" s="154"/>
      <c r="AP59" s="154"/>
      <c r="AQ59" s="154"/>
      <c r="AR59" s="154"/>
      <c r="AS59" s="154"/>
      <c r="AT59" s="154"/>
      <c r="AU59" s="50"/>
    </row>
    <row r="60" spans="2:47" ht="13.5" customHeight="1" x14ac:dyDescent="0.3">
      <c r="B60" s="146"/>
      <c r="C60" s="146"/>
      <c r="D60" s="146"/>
      <c r="E60" s="146"/>
      <c r="F60" s="146"/>
      <c r="G60" s="147"/>
      <c r="H60" s="147"/>
      <c r="I60" s="147"/>
      <c r="J60" s="112"/>
      <c r="K60" s="112"/>
      <c r="L60" s="337"/>
      <c r="M60" s="337"/>
      <c r="N60" s="337"/>
      <c r="O60" s="337"/>
      <c r="P60" s="281"/>
      <c r="Q60" s="281"/>
      <c r="R60" s="141"/>
      <c r="S60" s="141"/>
      <c r="T60" s="141"/>
      <c r="U60" s="141"/>
      <c r="V60" s="141"/>
      <c r="W60" s="139"/>
      <c r="X60" s="139"/>
      <c r="Y60" s="137"/>
      <c r="Z60" s="139"/>
      <c r="AL60" s="139"/>
      <c r="AM60" s="160"/>
      <c r="AN60" s="154"/>
      <c r="AO60" s="154"/>
      <c r="AP60" s="154"/>
      <c r="AQ60" s="154"/>
      <c r="AR60" s="154"/>
      <c r="AS60" s="154"/>
      <c r="AT60" s="154"/>
      <c r="AU60" s="50"/>
    </row>
    <row r="61" spans="2:47" ht="13.5" customHeight="1" x14ac:dyDescent="0.3">
      <c r="B61" s="146"/>
      <c r="C61" s="146"/>
      <c r="D61" s="146"/>
      <c r="E61" s="146"/>
      <c r="F61" s="146"/>
      <c r="G61" s="147"/>
      <c r="H61" s="147"/>
      <c r="I61" s="147"/>
      <c r="J61" s="112"/>
      <c r="K61" s="112"/>
      <c r="L61" s="132"/>
      <c r="M61" s="132"/>
      <c r="N61" s="132"/>
      <c r="O61" s="132"/>
      <c r="P61" s="174"/>
      <c r="Q61" s="175"/>
      <c r="R61" s="139"/>
      <c r="S61" s="142"/>
      <c r="T61" s="142"/>
      <c r="U61" s="142" t="s">
        <v>1</v>
      </c>
      <c r="V61" s="142"/>
      <c r="W61" s="142"/>
      <c r="Y61" s="137"/>
      <c r="Z61" s="139"/>
      <c r="AL61" s="276"/>
      <c r="AM61" s="276"/>
      <c r="AN61" s="154"/>
      <c r="AO61" s="154"/>
      <c r="AP61" s="154"/>
      <c r="AQ61" s="154"/>
      <c r="AR61" s="154"/>
      <c r="AS61" s="154"/>
      <c r="AT61" s="154"/>
      <c r="AU61" s="50"/>
    </row>
    <row r="62" spans="2:47" ht="14.25" customHeight="1" x14ac:dyDescent="0.15">
      <c r="C62" s="50"/>
      <c r="D62" s="50"/>
      <c r="E62" s="50"/>
      <c r="F62" s="50"/>
      <c r="G62" s="50"/>
      <c r="H62" s="50"/>
      <c r="I62" s="50"/>
      <c r="J62" s="50"/>
      <c r="K62" s="50"/>
      <c r="L62"/>
      <c r="M62"/>
      <c r="N62" s="18"/>
      <c r="O62" s="18"/>
      <c r="P62" s="174"/>
      <c r="Q62" s="175"/>
      <c r="R62" s="139"/>
      <c r="S62" s="150" t="str">
        <f>IF(T61="","",IF(T61&gt;V61,1,0)+IF(T62&gt;V62,1,0)+IF(T63&gt;V63,1,0))</f>
        <v/>
      </c>
      <c r="T62" s="142"/>
      <c r="U62" s="142" t="s">
        <v>1</v>
      </c>
      <c r="V62" s="142"/>
      <c r="W62" s="150" t="str">
        <f>IF(V61="","",IF(V61&gt;T61,1,0)+IF(V62&gt;T62,1,0)+IF(V63&gt;T63,1,0))</f>
        <v/>
      </c>
      <c r="Y62" s="137" t="s">
        <v>116</v>
      </c>
      <c r="Z62" s="162"/>
      <c r="AL62" s="276"/>
      <c r="AM62" s="276"/>
      <c r="AN62" s="154"/>
      <c r="AO62" s="154"/>
      <c r="AP62" s="154"/>
      <c r="AQ62" s="154"/>
      <c r="AR62" s="154"/>
      <c r="AS62" s="154"/>
      <c r="AT62" s="154"/>
      <c r="AU62" s="50"/>
    </row>
    <row r="63" spans="2:47" ht="14.25" customHeight="1" x14ac:dyDescent="0.15">
      <c r="C63" s="50"/>
      <c r="D63" s="50"/>
      <c r="E63" s="50"/>
      <c r="F63" s="50"/>
      <c r="G63" s="50"/>
      <c r="H63" s="50"/>
      <c r="I63" s="50"/>
      <c r="J63" s="50"/>
      <c r="K63" s="50"/>
      <c r="L63"/>
      <c r="M63"/>
      <c r="N63" s="18"/>
      <c r="O63" s="18"/>
      <c r="P63" s="174"/>
      <c r="Q63" s="175"/>
      <c r="R63" s="139"/>
      <c r="S63" s="142"/>
      <c r="T63" s="142"/>
      <c r="U63" s="142" t="s">
        <v>1</v>
      </c>
      <c r="V63" s="142"/>
      <c r="W63" s="142"/>
      <c r="Z63" s="171"/>
      <c r="AL63" s="50"/>
      <c r="AM63" s="50"/>
      <c r="AN63" s="50"/>
      <c r="AO63" s="50"/>
      <c r="AP63" s="50"/>
      <c r="AQ63" s="50"/>
      <c r="AR63" s="50"/>
      <c r="AS63" s="50"/>
      <c r="AT63" s="50"/>
      <c r="AU63" s="50"/>
    </row>
    <row r="64" spans="2:47" ht="15" x14ac:dyDescent="0.15">
      <c r="C64" s="50"/>
      <c r="D64" s="50"/>
      <c r="E64" s="50"/>
      <c r="F64" s="50"/>
      <c r="G64" s="50"/>
      <c r="H64" s="50"/>
      <c r="I64" s="50"/>
      <c r="J64" s="50"/>
      <c r="K64" s="50"/>
      <c r="P64" s="176"/>
      <c r="Q64" s="176"/>
      <c r="Y64" s="137" t="s">
        <v>2</v>
      </c>
      <c r="Z64" s="170"/>
    </row>
    <row r="65" spans="3:25" ht="13.5" customHeight="1" x14ac:dyDescent="0.3">
      <c r="C65" s="50"/>
      <c r="D65" s="50"/>
      <c r="E65" s="112"/>
      <c r="F65" s="112"/>
      <c r="G65" s="114"/>
      <c r="H65" s="114"/>
      <c r="I65" s="114"/>
      <c r="J65" s="114"/>
      <c r="K65" s="114"/>
      <c r="L65" s="338"/>
      <c r="M65" s="338"/>
      <c r="N65" s="338"/>
      <c r="O65" s="338"/>
      <c r="P65" s="281" t="s">
        <v>94</v>
      </c>
      <c r="Q65" s="281"/>
      <c r="R65" s="139"/>
      <c r="S65" s="139"/>
      <c r="T65" s="139"/>
      <c r="U65" s="139"/>
      <c r="V65" s="139"/>
      <c r="W65" s="139"/>
      <c r="X65" s="156"/>
      <c r="Y65" s="144" t="s">
        <v>117</v>
      </c>
    </row>
    <row r="66" spans="3:25" ht="13.5" customHeight="1" x14ac:dyDescent="0.3">
      <c r="C66" s="50"/>
      <c r="D66" s="50"/>
      <c r="E66" s="112"/>
      <c r="F66" s="112"/>
      <c r="G66" s="114"/>
      <c r="H66" s="114"/>
      <c r="I66" s="114"/>
      <c r="J66" s="114"/>
      <c r="K66" s="114"/>
      <c r="L66" s="338"/>
      <c r="M66" s="338"/>
      <c r="N66" s="338"/>
      <c r="O66" s="338"/>
      <c r="P66" s="281"/>
      <c r="Q66" s="281"/>
      <c r="R66" s="141"/>
      <c r="S66" s="141"/>
      <c r="T66" s="141"/>
      <c r="U66" s="141"/>
      <c r="V66" s="141"/>
      <c r="W66" s="141"/>
      <c r="X66" s="139"/>
      <c r="Y66" s="139"/>
    </row>
  </sheetData>
  <mergeCells count="147">
    <mergeCell ref="P59:Q60"/>
    <mergeCell ref="L65:O66"/>
    <mergeCell ref="P65:Q66"/>
    <mergeCell ref="L43:AI43"/>
    <mergeCell ref="AE4:AE7"/>
    <mergeCell ref="AF4:AF7"/>
    <mergeCell ref="AG4:AG7"/>
    <mergeCell ref="AH4:AH7"/>
    <mergeCell ref="AI4:AI7"/>
    <mergeCell ref="C30:N30"/>
    <mergeCell ref="O30:Z30"/>
    <mergeCell ref="P51:Q52"/>
    <mergeCell ref="Y31:Z31"/>
    <mergeCell ref="M32:N32"/>
    <mergeCell ref="Y32:Z32"/>
    <mergeCell ref="C31:C32"/>
    <mergeCell ref="D31:E32"/>
    <mergeCell ref="F31:F32"/>
    <mergeCell ref="G31:G32"/>
    <mergeCell ref="H31:H32"/>
    <mergeCell ref="I31:J32"/>
    <mergeCell ref="B1:AD2"/>
    <mergeCell ref="B4:B7"/>
    <mergeCell ref="C4:H7"/>
    <mergeCell ref="I4:N7"/>
    <mergeCell ref="O4:T7"/>
    <mergeCell ref="U4:Z7"/>
    <mergeCell ref="AA4:AA7"/>
    <mergeCell ref="AB4:AB7"/>
    <mergeCell ref="AC4:AC7"/>
    <mergeCell ref="AD4:AD7"/>
    <mergeCell ref="B18:B22"/>
    <mergeCell ref="O18:T22"/>
    <mergeCell ref="B23:B27"/>
    <mergeCell ref="U23:Z27"/>
    <mergeCell ref="B8:B12"/>
    <mergeCell ref="C8:H12"/>
    <mergeCell ref="B13:B17"/>
    <mergeCell ref="I13:N17"/>
    <mergeCell ref="C44:I45"/>
    <mergeCell ref="S35:S36"/>
    <mergeCell ref="H33:H34"/>
    <mergeCell ref="I33:J34"/>
    <mergeCell ref="M33:N33"/>
    <mergeCell ref="O33:O34"/>
    <mergeCell ref="P33:Q34"/>
    <mergeCell ref="O38:O39"/>
    <mergeCell ref="Y33:Z33"/>
    <mergeCell ref="Y34:Z34"/>
    <mergeCell ref="R31:R32"/>
    <mergeCell ref="S31:S32"/>
    <mergeCell ref="T31:T32"/>
    <mergeCell ref="M31:N31"/>
    <mergeCell ref="K31:K32"/>
    <mergeCell ref="W31:W32"/>
    <mergeCell ref="B52:B53"/>
    <mergeCell ref="C52:I53"/>
    <mergeCell ref="B50:B51"/>
    <mergeCell ref="C50:I51"/>
    <mergeCell ref="R38:R39"/>
    <mergeCell ref="C46:I47"/>
    <mergeCell ref="K35:K36"/>
    <mergeCell ref="O35:O36"/>
    <mergeCell ref="B48:B49"/>
    <mergeCell ref="C48:I49"/>
    <mergeCell ref="B46:B47"/>
    <mergeCell ref="C37:Z37"/>
    <mergeCell ref="C38:C39"/>
    <mergeCell ref="D38:E39"/>
    <mergeCell ref="F38:F39"/>
    <mergeCell ref="G38:G39"/>
    <mergeCell ref="H38:H39"/>
    <mergeCell ref="I38:J39"/>
    <mergeCell ref="M38:N38"/>
    <mergeCell ref="M39:N39"/>
    <mergeCell ref="K38:K39"/>
    <mergeCell ref="B44:B45"/>
    <mergeCell ref="Y35:Z35"/>
    <mergeCell ref="Y36:Z36"/>
    <mergeCell ref="B58:B59"/>
    <mergeCell ref="C58:I59"/>
    <mergeCell ref="C54:I55"/>
    <mergeCell ref="B56:B57"/>
    <mergeCell ref="C56:I57"/>
    <mergeCell ref="B54:B55"/>
    <mergeCell ref="S33:S34"/>
    <mergeCell ref="W33:W34"/>
    <mergeCell ref="C33:C34"/>
    <mergeCell ref="D33:E34"/>
    <mergeCell ref="F33:F34"/>
    <mergeCell ref="G33:G34"/>
    <mergeCell ref="S38:S39"/>
    <mergeCell ref="T38:T39"/>
    <mergeCell ref="R33:R34"/>
    <mergeCell ref="T33:T34"/>
    <mergeCell ref="U33:V34"/>
    <mergeCell ref="M34:N34"/>
    <mergeCell ref="C35:C36"/>
    <mergeCell ref="D35:E36"/>
    <mergeCell ref="F35:F36"/>
    <mergeCell ref="G35:G36"/>
    <mergeCell ref="H35:H36"/>
    <mergeCell ref="I35:J36"/>
    <mergeCell ref="O31:O32"/>
    <mergeCell ref="P31:Q32"/>
    <mergeCell ref="U31:V32"/>
    <mergeCell ref="K33:K34"/>
    <mergeCell ref="M35:N35"/>
    <mergeCell ref="P35:Q36"/>
    <mergeCell ref="U35:V36"/>
    <mergeCell ref="R35:R36"/>
    <mergeCell ref="T35:T36"/>
    <mergeCell ref="M36:N36"/>
    <mergeCell ref="W35:W36"/>
    <mergeCell ref="C40:C41"/>
    <mergeCell ref="D40:E41"/>
    <mergeCell ref="F40:F41"/>
    <mergeCell ref="G40:G41"/>
    <mergeCell ref="H40:H41"/>
    <mergeCell ref="I40:J41"/>
    <mergeCell ref="M40:N40"/>
    <mergeCell ref="M41:N41"/>
    <mergeCell ref="K40:K41"/>
    <mergeCell ref="AL56:AM57"/>
    <mergeCell ref="AL61:AM62"/>
    <mergeCell ref="W38:W39"/>
    <mergeCell ref="Y38:Z38"/>
    <mergeCell ref="Y39:Z39"/>
    <mergeCell ref="P38:Q39"/>
    <mergeCell ref="L44:O45"/>
    <mergeCell ref="P44:Q45"/>
    <mergeCell ref="L49:O50"/>
    <mergeCell ref="P49:Q50"/>
    <mergeCell ref="U38:V39"/>
    <mergeCell ref="O40:O41"/>
    <mergeCell ref="P40:Q41"/>
    <mergeCell ref="R40:R41"/>
    <mergeCell ref="S40:S41"/>
    <mergeCell ref="T40:T41"/>
    <mergeCell ref="U40:V41"/>
    <mergeCell ref="W40:W41"/>
    <mergeCell ref="Y40:Z40"/>
    <mergeCell ref="Y41:Z41"/>
    <mergeCell ref="P56:Q57"/>
    <mergeCell ref="L51:O52"/>
    <mergeCell ref="L56:O57"/>
    <mergeCell ref="L59:O60"/>
  </mergeCells>
  <phoneticPr fontId="2"/>
  <dataValidations count="1">
    <dataValidation type="whole" operator="greaterThanOrEqual" allowBlank="1" showInputMessage="1" showErrorMessage="1" sqref="AQ45:AQ47 Q14:Q16 Y9:Y11 W9:W11 Y19:Y21 W19:W21 S9:S11 Q9:Q11 M9:M11 K9:K11 Y14:Y16 W14:W16 S14:S16 U46:U48 W46:W48 U53:U55 W53:W55 AO45:AO47 T61:T63 V61:V63">
      <formula1>0</formula1>
    </dataValidation>
  </dataValidations>
  <pageMargins left="0.19685039370078741" right="0.19685039370078741" top="0.19685039370078741" bottom="0.19685039370078741" header="0.51181102362204722" footer="0.51181102362204722"/>
  <pageSetup paperSize="9" scale="78" orientation="portrait" r:id="rId1"/>
  <headerFooter alignWithMargins="0"/>
  <colBreaks count="1" manualBreakCount="1"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27"/>
    </sheetView>
  </sheetViews>
  <sheetFormatPr defaultRowHeight="13.5" x14ac:dyDescent="0.15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女子一日目</vt:lpstr>
      <vt:lpstr>女子二日目リーグ</vt:lpstr>
      <vt:lpstr>Sheet2</vt:lpstr>
      <vt:lpstr>Sheet3</vt:lpstr>
      <vt:lpstr>女子一日目!Print_Area</vt:lpstr>
      <vt:lpstr>女子二日目リーグ!Print_Area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31008t</dc:creator>
  <cp:lastModifiedBy>Kimura Kenji</cp:lastModifiedBy>
  <cp:lastPrinted>2019-09-17T05:34:53Z</cp:lastPrinted>
  <dcterms:created xsi:type="dcterms:W3CDTF">2015-08-26T06:03:33Z</dcterms:created>
  <dcterms:modified xsi:type="dcterms:W3CDTF">2019-09-17T05:36:22Z</dcterms:modified>
</cp:coreProperties>
</file>