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3　バレーボール\01 市バレーボール専門部\03 大会組み合わせ\"/>
    </mc:Choice>
  </mc:AlternateContent>
  <xr:revisionPtr revIDLastSave="0" documentId="13_ncr:1_{82DBD620-DC6B-4969-93EC-84ABCF233EA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女子１日目" sheetId="1" r:id="rId1"/>
    <sheet name="女子２日目リーグ" sheetId="4" r:id="rId2"/>
    <sheet name="女子２日目トーナメント" sheetId="5" r:id="rId3"/>
    <sheet name="Sheet3" sheetId="3" r:id="rId4"/>
  </sheets>
  <definedNames>
    <definedName name="_xlnm.Print_Area" localSheetId="0">女子１日目!$A$1:$AQ$61</definedName>
    <definedName name="_xlnm.Print_Area" localSheetId="2">女子２日目トーナメント!$A$1:$AQ$46</definedName>
    <definedName name="_xlnm.Print_Area" localSheetId="1">女子２日目リーグ!$A$1:$AJ$63</definedName>
  </definedNames>
  <calcPr calcId="191029"/>
</workbook>
</file>

<file path=xl/calcChain.xml><?xml version="1.0" encoding="utf-8"?>
<calcChain xmlns="http://schemas.openxmlformats.org/spreadsheetml/2006/main">
  <c r="AJ46" i="1" l="1"/>
  <c r="AD46" i="1"/>
  <c r="X46" i="1"/>
  <c r="R46" i="1"/>
  <c r="B8" i="4" s="1"/>
  <c r="R32" i="4" s="1"/>
  <c r="B7" i="5" l="1"/>
  <c r="Q54" i="1"/>
  <c r="Q52" i="1"/>
  <c r="C56" i="1"/>
  <c r="C53" i="1"/>
  <c r="Q55" i="1"/>
  <c r="C51" i="1"/>
  <c r="C54" i="1"/>
  <c r="V55" i="1"/>
  <c r="Q53" i="1"/>
  <c r="Q51" i="1"/>
  <c r="J56" i="1"/>
  <c r="Q56" i="1"/>
  <c r="C52" i="1"/>
  <c r="B17" i="5"/>
  <c r="V56" i="1"/>
  <c r="C55" i="1"/>
  <c r="J54" i="1"/>
  <c r="J51" i="1"/>
  <c r="V53" i="1"/>
  <c r="V52" i="1"/>
  <c r="B12" i="5"/>
  <c r="J52" i="1"/>
  <c r="J53" i="1"/>
  <c r="V54" i="1"/>
  <c r="V51" i="1"/>
  <c r="J55" i="1"/>
  <c r="B13" i="4"/>
  <c r="W35" i="4" s="1"/>
  <c r="B18" i="4"/>
  <c r="K31" i="4" s="1"/>
  <c r="B23" i="4"/>
  <c r="K33" i="4" s="1"/>
  <c r="D33" i="4"/>
  <c r="R34" i="4"/>
  <c r="D31" i="4"/>
  <c r="R35" i="4"/>
  <c r="D36" i="4"/>
  <c r="B22" i="5"/>
  <c r="D32" i="4" l="1"/>
  <c r="K34" i="4"/>
  <c r="R31" i="4"/>
  <c r="D34" i="4"/>
  <c r="W36" i="4"/>
  <c r="R36" i="4"/>
  <c r="W33" i="4"/>
  <c r="D35" i="4"/>
  <c r="W32" i="4"/>
  <c r="K35" i="4"/>
  <c r="K36" i="4"/>
  <c r="W31" i="4"/>
  <c r="R33" i="4"/>
  <c r="W34" i="4"/>
  <c r="K32" i="4"/>
  <c r="N38" i="5"/>
  <c r="D38" i="5"/>
  <c r="D44" i="5"/>
  <c r="N35" i="5"/>
  <c r="D35" i="5"/>
  <c r="N41" i="5"/>
  <c r="D41" i="5"/>
  <c r="N32" i="5"/>
  <c r="D32" i="5"/>
  <c r="AH11" i="5"/>
  <c r="AD11" i="5"/>
  <c r="L20" i="5"/>
  <c r="H20" i="5"/>
  <c r="N15" i="5"/>
  <c r="J15" i="5"/>
  <c r="L10" i="5"/>
  <c r="H10" i="5"/>
  <c r="K20" i="1" l="1"/>
  <c r="J10" i="4" l="1"/>
  <c r="I10" i="4" s="1"/>
  <c r="N10" i="4"/>
  <c r="P10" i="4"/>
  <c r="O10" i="4" s="1"/>
  <c r="T10" i="4"/>
  <c r="V10" i="4"/>
  <c r="U10" i="4" s="1"/>
  <c r="Z10" i="4"/>
  <c r="D25" i="4" s="1"/>
  <c r="C25" i="4" s="1"/>
  <c r="AF10" i="4"/>
  <c r="AG10" i="4"/>
  <c r="AP11" i="4"/>
  <c r="AP12" i="4"/>
  <c r="I4" i="4"/>
  <c r="E14" i="4"/>
  <c r="G14" i="4"/>
  <c r="D15" i="4"/>
  <c r="C15" i="4" s="1"/>
  <c r="AA15" i="4" s="1"/>
  <c r="H15" i="4"/>
  <c r="P15" i="4"/>
  <c r="O15" i="4" s="1"/>
  <c r="T15" i="4"/>
  <c r="J20" i="4" s="1"/>
  <c r="I20" i="4" s="1"/>
  <c r="V15" i="4"/>
  <c r="U15" i="4" s="1"/>
  <c r="Z15" i="4"/>
  <c r="AD15" i="4"/>
  <c r="E16" i="4"/>
  <c r="AF15" i="4" s="1"/>
  <c r="G16" i="4"/>
  <c r="E19" i="4"/>
  <c r="G19" i="4"/>
  <c r="K19" i="4"/>
  <c r="M19" i="4"/>
  <c r="E20" i="4"/>
  <c r="G20" i="4"/>
  <c r="H20" i="4"/>
  <c r="K20" i="4"/>
  <c r="M20" i="4"/>
  <c r="V20" i="4"/>
  <c r="U20" i="4" s="1"/>
  <c r="Z20" i="4"/>
  <c r="P25" i="4" s="1"/>
  <c r="O25" i="4" s="1"/>
  <c r="E21" i="4"/>
  <c r="AF20" i="4" s="1"/>
  <c r="G21" i="4"/>
  <c r="K21" i="4"/>
  <c r="M21" i="4"/>
  <c r="U4" i="4"/>
  <c r="E24" i="4"/>
  <c r="G24" i="4"/>
  <c r="K24" i="4"/>
  <c r="M24" i="4"/>
  <c r="Q24" i="4"/>
  <c r="S24" i="4"/>
  <c r="E25" i="4"/>
  <c r="G25" i="4"/>
  <c r="H25" i="4"/>
  <c r="AD25" i="4" s="1"/>
  <c r="J25" i="4"/>
  <c r="I25" i="4" s="1"/>
  <c r="K25" i="4"/>
  <c r="M25" i="4"/>
  <c r="Q25" i="4"/>
  <c r="S25" i="4"/>
  <c r="E26" i="4"/>
  <c r="G26" i="4"/>
  <c r="AG25" i="4" s="1"/>
  <c r="K26" i="4"/>
  <c r="M26" i="4"/>
  <c r="Q26" i="4"/>
  <c r="S26" i="4"/>
  <c r="AF25" i="4" l="1"/>
  <c r="AH25" i="4" s="1"/>
  <c r="N20" i="4"/>
  <c r="T25" i="4"/>
  <c r="N25" i="4"/>
  <c r="AD10" i="4"/>
  <c r="AG20" i="4"/>
  <c r="AH20" i="4" s="1"/>
  <c r="D20" i="4"/>
  <c r="AB25" i="4"/>
  <c r="AD20" i="4"/>
  <c r="AC10" i="4"/>
  <c r="AB15" i="4"/>
  <c r="AG15" i="4"/>
  <c r="AH15" i="4" s="1"/>
  <c r="AH10" i="4"/>
  <c r="AB20" i="4"/>
  <c r="AB10" i="4"/>
  <c r="AA10" i="4"/>
  <c r="AA25" i="4"/>
  <c r="O4" i="4"/>
  <c r="C4" i="4"/>
  <c r="AC25" i="4"/>
  <c r="AE25" i="4" s="1"/>
  <c r="AC15" i="4"/>
  <c r="AE15" i="4" s="1"/>
  <c r="C20" i="4" l="1"/>
  <c r="AC20" i="4"/>
  <c r="AE20" i="4" s="1"/>
  <c r="AA20" i="4"/>
  <c r="AE10" i="4"/>
  <c r="AK20" i="4" l="1"/>
  <c r="AK10" i="4"/>
  <c r="AL10" i="4" s="1"/>
  <c r="AI10" i="4" s="1"/>
  <c r="AK15" i="4"/>
  <c r="AK25" i="4"/>
  <c r="AL25" i="4" l="1"/>
  <c r="AI25" i="4" s="1"/>
  <c r="AL15" i="4"/>
  <c r="AI15" i="4" s="1"/>
  <c r="C45" i="4" s="1"/>
  <c r="AL20" i="4"/>
  <c r="AI20" i="4" s="1"/>
  <c r="C49" i="4" l="1"/>
  <c r="C47" i="4"/>
  <c r="C43" i="4"/>
  <c r="K44" i="1" l="1"/>
  <c r="G44" i="1"/>
  <c r="M39" i="1"/>
  <c r="I39" i="1"/>
  <c r="O34" i="1"/>
  <c r="K34" i="1"/>
  <c r="AH39" i="1"/>
  <c r="AD39" i="1"/>
  <c r="AJ34" i="1"/>
  <c r="AF34" i="1"/>
  <c r="AH23" i="1"/>
  <c r="AD23" i="1"/>
  <c r="AJ18" i="1"/>
  <c r="AF18" i="1"/>
  <c r="AH13" i="1"/>
  <c r="AD13" i="1"/>
  <c r="M25" i="1"/>
  <c r="I25" i="1"/>
  <c r="O20" i="1"/>
  <c r="K15" i="1"/>
  <c r="G15" i="1"/>
  <c r="M10" i="1"/>
  <c r="I10" i="1"/>
</calcChain>
</file>

<file path=xl/sharedStrings.xml><?xml version="1.0" encoding="utf-8"?>
<sst xmlns="http://schemas.openxmlformats.org/spreadsheetml/2006/main" count="279" uniqueCount="102">
  <si>
    <t>-</t>
  </si>
  <si>
    <t>審判</t>
    <rPh sb="0" eb="2">
      <t>シンパン</t>
    </rPh>
    <phoneticPr fontId="2"/>
  </si>
  <si>
    <t>③</t>
    <phoneticPr fontId="2"/>
  </si>
  <si>
    <t>③</t>
    <phoneticPr fontId="2"/>
  </si>
  <si>
    <t>②</t>
    <phoneticPr fontId="2"/>
  </si>
  <si>
    <t>②</t>
    <phoneticPr fontId="1"/>
  </si>
  <si>
    <t>①</t>
    <phoneticPr fontId="1"/>
  </si>
  <si>
    <t>③</t>
    <phoneticPr fontId="1"/>
  </si>
  <si>
    <t>④</t>
    <phoneticPr fontId="1"/>
  </si>
  <si>
    <t>審判</t>
    <rPh sb="0" eb="2">
      <t>シンパン</t>
    </rPh>
    <phoneticPr fontId="1"/>
  </si>
  <si>
    <t>Ｃ１負</t>
    <rPh sb="2" eb="3">
      <t>マ</t>
    </rPh>
    <phoneticPr fontId="2"/>
  </si>
  <si>
    <t>①</t>
    <phoneticPr fontId="2"/>
  </si>
  <si>
    <t>⑨</t>
    <phoneticPr fontId="2"/>
  </si>
  <si>
    <t>⑧</t>
    <phoneticPr fontId="2"/>
  </si>
  <si>
    <t>⑤</t>
    <phoneticPr fontId="2"/>
  </si>
  <si>
    <t>④</t>
    <phoneticPr fontId="2"/>
  </si>
  <si>
    <t>⑥</t>
    <phoneticPr fontId="2"/>
  </si>
  <si>
    <t>⑦</t>
    <phoneticPr fontId="2"/>
  </si>
  <si>
    <t>②</t>
    <phoneticPr fontId="2"/>
  </si>
  <si>
    <t>C1</t>
    <phoneticPr fontId="2"/>
  </si>
  <si>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</si>
  <si>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</si>
  <si>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</si>
  <si>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</si>
  <si>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</si>
  <si>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</si>
  <si>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</si>
  <si>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</si>
  <si>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ﾎﾟｲﾝﾄ率</t>
    <rPh sb="5" eb="6">
      <t>リツ</t>
    </rPh>
    <phoneticPr fontId="2"/>
  </si>
  <si>
    <t>順 位</t>
    <rPh sb="0" eb="1">
      <t>ジュン</t>
    </rPh>
    <rPh sb="2" eb="3">
      <t>クライ</t>
    </rPh>
    <phoneticPr fontId="2"/>
  </si>
  <si>
    <t>８位</t>
    <rPh sb="1" eb="2">
      <t>イ</t>
    </rPh>
    <phoneticPr fontId="2"/>
  </si>
  <si>
    <t>７位</t>
    <rPh sb="1" eb="2">
      <t>イ</t>
    </rPh>
    <phoneticPr fontId="2"/>
  </si>
  <si>
    <t>６位</t>
    <rPh sb="1" eb="2">
      <t>イ</t>
    </rPh>
    <phoneticPr fontId="2"/>
  </si>
  <si>
    <t>５位</t>
    <rPh sb="1" eb="2">
      <t>イ</t>
    </rPh>
    <phoneticPr fontId="2"/>
  </si>
  <si>
    <t>４位</t>
    <rPh sb="1" eb="2">
      <t>イ</t>
    </rPh>
    <phoneticPr fontId="2"/>
  </si>
  <si>
    <t>３位</t>
    <rPh sb="1" eb="2">
      <t>イ</t>
    </rPh>
    <phoneticPr fontId="2"/>
  </si>
  <si>
    <t>２位</t>
    <rPh sb="1" eb="2">
      <t>イ</t>
    </rPh>
    <phoneticPr fontId="2"/>
  </si>
  <si>
    <t>１位</t>
    <rPh sb="1" eb="2">
      <t>イ</t>
    </rPh>
    <phoneticPr fontId="2"/>
  </si>
  <si>
    <t>９位</t>
    <rPh sb="1" eb="2">
      <t>イ</t>
    </rPh>
    <phoneticPr fontId="2"/>
  </si>
  <si>
    <t>試合順</t>
    <rPh sb="0" eb="2">
      <t>シアイ</t>
    </rPh>
    <rPh sb="2" eb="3">
      <t>ジュン</t>
    </rPh>
    <phoneticPr fontId="1"/>
  </si>
  <si>
    <t>最終順位</t>
    <rPh sb="0" eb="2">
      <t>サイシュウ</t>
    </rPh>
    <rPh sb="2" eb="4">
      <t>ジュンイ</t>
    </rPh>
    <phoneticPr fontId="1"/>
  </si>
  <si>
    <t>赤　見</t>
    <rPh sb="0" eb="1">
      <t>アカ</t>
    </rPh>
    <rPh sb="2" eb="3">
      <t>ミ</t>
    </rPh>
    <phoneticPr fontId="1"/>
  </si>
  <si>
    <t>佐附属</t>
    <rPh sb="0" eb="1">
      <t>サ</t>
    </rPh>
    <rPh sb="1" eb="3">
      <t>フゾク</t>
    </rPh>
    <phoneticPr fontId="1"/>
  </si>
  <si>
    <t>佐野北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</si>
  <si>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</si>
  <si>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田沼東</t>
    <rPh sb="0" eb="2">
      <t>タヌマ</t>
    </rPh>
    <rPh sb="2" eb="3">
      <t>ヒガシ</t>
    </rPh>
    <phoneticPr fontId="1"/>
  </si>
  <si>
    <t>葛　生</t>
    <rPh sb="0" eb="1">
      <t>クズ</t>
    </rPh>
    <rPh sb="2" eb="3">
      <t>セイ</t>
    </rPh>
    <phoneticPr fontId="1"/>
  </si>
  <si>
    <t>城　東</t>
    <rPh sb="0" eb="1">
      <t>シロ</t>
    </rPh>
    <rPh sb="2" eb="3">
      <t>ヒガシ</t>
    </rPh>
    <phoneticPr fontId="1"/>
  </si>
  <si>
    <t>①赤見</t>
    <rPh sb="1" eb="3">
      <t>アカミ</t>
    </rPh>
    <phoneticPr fontId="1"/>
  </si>
  <si>
    <t>令和３年度　佐野市中体連春季体育大会　バレーボール大会　女子の部　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9">
      <t>サノシ</t>
    </rPh>
    <rPh sb="9" eb="12">
      <t>チュウタイレン</t>
    </rPh>
    <rPh sb="12" eb="14">
      <t>シュンキ</t>
    </rPh>
    <rPh sb="14" eb="16">
      <t>タイイク</t>
    </rPh>
    <rPh sb="16" eb="18">
      <t>タイカイ</t>
    </rPh>
    <rPh sb="25" eb="27">
      <t>タイカイ</t>
    </rPh>
    <rPh sb="28" eb="30">
      <t>ジョシ</t>
    </rPh>
    <rPh sb="31" eb="32">
      <t>ブ</t>
    </rPh>
    <phoneticPr fontId="1"/>
  </si>
  <si>
    <t>コート割当　　Ａ：奧側コート　　Ｂ：コートを空ける　　Ｃ：入口側コート　　Ｄ：サブ体育館</t>
    <rPh sb="3" eb="4">
      <t>ワ</t>
    </rPh>
    <rPh sb="4" eb="5">
      <t>ア</t>
    </rPh>
    <rPh sb="9" eb="10">
      <t>オウ</t>
    </rPh>
    <rPh sb="10" eb="11">
      <t>ガワ</t>
    </rPh>
    <rPh sb="22" eb="23">
      <t>ア</t>
    </rPh>
    <rPh sb="29" eb="31">
      <t>イリグチ</t>
    </rPh>
    <rPh sb="31" eb="32">
      <t>ガワ</t>
    </rPh>
    <rPh sb="41" eb="44">
      <t>タイイクカン</t>
    </rPh>
    <phoneticPr fontId="1"/>
  </si>
  <si>
    <t>佐野西</t>
    <rPh sb="0" eb="3">
      <t>サノニシ</t>
    </rPh>
    <phoneticPr fontId="1"/>
  </si>
  <si>
    <t>あそ野</t>
    <rPh sb="2" eb="3">
      <t>ノ</t>
    </rPh>
    <phoneticPr fontId="1"/>
  </si>
  <si>
    <t>A1</t>
    <phoneticPr fontId="2"/>
  </si>
  <si>
    <t>A2</t>
    <phoneticPr fontId="2"/>
  </si>
  <si>
    <t>D1勝</t>
    <rPh sb="2" eb="3">
      <t>カ</t>
    </rPh>
    <phoneticPr fontId="2"/>
  </si>
  <si>
    <t>C2勝</t>
    <rPh sb="2" eb="3">
      <t>カ</t>
    </rPh>
    <phoneticPr fontId="1"/>
  </si>
  <si>
    <t>D1</t>
    <phoneticPr fontId="2"/>
  </si>
  <si>
    <t>Ａ１負</t>
    <rPh sb="2" eb="3">
      <t>マ</t>
    </rPh>
    <phoneticPr fontId="2"/>
  </si>
  <si>
    <t>Ａ３負</t>
    <rPh sb="2" eb="3">
      <t>マケ</t>
    </rPh>
    <phoneticPr fontId="2"/>
  </si>
  <si>
    <t>Ｄ３負</t>
    <rPh sb="2" eb="3">
      <t>マ</t>
    </rPh>
    <phoneticPr fontId="2"/>
  </si>
  <si>
    <t>第④シード</t>
    <rPh sb="0" eb="1">
      <t>ダイ</t>
    </rPh>
    <phoneticPr fontId="1"/>
  </si>
  <si>
    <t>第③シード</t>
    <rPh sb="0" eb="1">
      <t>ダイ</t>
    </rPh>
    <phoneticPr fontId="1"/>
  </si>
  <si>
    <t>第①シード</t>
    <rPh sb="0" eb="2">
      <t>ダイ1</t>
    </rPh>
    <phoneticPr fontId="1"/>
  </si>
  <si>
    <t>第②シード</t>
    <rPh sb="0" eb="1">
      <t>ダイ</t>
    </rPh>
    <phoneticPr fontId="1"/>
  </si>
  <si>
    <t>A２負</t>
    <rPh sb="2" eb="3">
      <t>マ</t>
    </rPh>
    <phoneticPr fontId="1"/>
  </si>
  <si>
    <t>令和３年度　佐野市中体連春季体育大会　女子の部　決勝トーナメント　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9">
      <t>サノシ</t>
    </rPh>
    <rPh sb="9" eb="12">
      <t>チュウタイレン</t>
    </rPh>
    <rPh sb="12" eb="14">
      <t>シュンキ</t>
    </rPh>
    <rPh sb="14" eb="16">
      <t>タイイク</t>
    </rPh>
    <rPh sb="16" eb="18">
      <t>タイカイ</t>
    </rPh>
    <rPh sb="19" eb="21">
      <t>ジョシ</t>
    </rPh>
    <rPh sb="22" eb="23">
      <t>ブ</t>
    </rPh>
    <rPh sb="24" eb="26">
      <t>ケッショウ</t>
    </rPh>
    <phoneticPr fontId="1"/>
  </si>
  <si>
    <t>会場：あそ野学園義務教育学校　令和３年5月1５日（土）</t>
    <rPh sb="5" eb="6">
      <t>ノ</t>
    </rPh>
    <rPh sb="6" eb="8">
      <t>ガクエン</t>
    </rPh>
    <rPh sb="8" eb="14">
      <t>ギムキョウイクガッコウ</t>
    </rPh>
    <rPh sb="15" eb="16">
      <t>レイ</t>
    </rPh>
    <rPh sb="16" eb="17">
      <t>ワ</t>
    </rPh>
    <rPh sb="18" eb="19">
      <t>ネン</t>
    </rPh>
    <rPh sb="25" eb="26">
      <t>ド</t>
    </rPh>
    <phoneticPr fontId="1"/>
  </si>
  <si>
    <t>優勝</t>
    <rPh sb="0" eb="2">
      <t>ユウショウ</t>
    </rPh>
    <phoneticPr fontId="1"/>
  </si>
  <si>
    <t>A１</t>
    <phoneticPr fontId="2"/>
  </si>
  <si>
    <t>A２</t>
    <phoneticPr fontId="2"/>
  </si>
  <si>
    <t>A４</t>
    <phoneticPr fontId="2"/>
  </si>
  <si>
    <t>Ａ１負</t>
    <phoneticPr fontId="1"/>
  </si>
  <si>
    <t>Ａ２負</t>
    <rPh sb="2" eb="3">
      <t>マ</t>
    </rPh>
    <phoneticPr fontId="1"/>
  </si>
  <si>
    <t>Ａ３</t>
    <phoneticPr fontId="1"/>
  </si>
  <si>
    <t>第３位</t>
    <rPh sb="0" eb="1">
      <t>ダイ</t>
    </rPh>
    <rPh sb="2" eb="3">
      <t>イ</t>
    </rPh>
    <phoneticPr fontId="1"/>
  </si>
  <si>
    <t>令和３年度　佐野市中体連　総合体育大会　決勝リーグ　女子の部　</t>
    <rPh sb="0" eb="1">
      <t>レイ</t>
    </rPh>
    <rPh sb="1" eb="2">
      <t>ワ</t>
    </rPh>
    <rPh sb="3" eb="5">
      <t>ネンド</t>
    </rPh>
    <rPh sb="6" eb="9">
      <t>サノシ</t>
    </rPh>
    <rPh sb="9" eb="12">
      <t>チュウタイレン</t>
    </rPh>
    <rPh sb="13" eb="15">
      <t>ソウゴウ</t>
    </rPh>
    <rPh sb="15" eb="17">
      <t>タイイク</t>
    </rPh>
    <rPh sb="17" eb="19">
      <t>タイカイ</t>
    </rPh>
    <rPh sb="20" eb="22">
      <t>ケッショウ</t>
    </rPh>
    <rPh sb="26" eb="28">
      <t>ジョシ</t>
    </rPh>
    <rPh sb="29" eb="30">
      <t>ブ</t>
    </rPh>
    <phoneticPr fontId="2"/>
  </si>
  <si>
    <t>あそ野学園義務教育学校</t>
    <rPh sb="2" eb="5">
      <t>ノガクエン</t>
    </rPh>
    <rPh sb="5" eb="11">
      <t>ギムキョウイクガッコウ</t>
    </rPh>
    <phoneticPr fontId="2"/>
  </si>
  <si>
    <t>令和３年７月１０日(土)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</si>
  <si>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t>会場：アリーナたぬま　令和３年７月９日（金）</t>
    <rPh sb="11" eb="12">
      <t>レイ</t>
    </rPh>
    <rPh sb="12" eb="13">
      <t>ワ</t>
    </rPh>
    <rPh sb="14" eb="15">
      <t>ネン</t>
    </rPh>
    <rPh sb="20" eb="21">
      <t>キン</t>
    </rPh>
    <phoneticPr fontId="1"/>
  </si>
  <si>
    <t>D2</t>
    <phoneticPr fontId="2"/>
  </si>
  <si>
    <t>D1負</t>
    <rPh sb="2" eb="3">
      <t>マ</t>
    </rPh>
    <phoneticPr fontId="2"/>
  </si>
  <si>
    <t>⑤佐野南</t>
    <rPh sb="1" eb="4">
      <t>サノミナミ</t>
    </rPh>
    <phoneticPr fontId="2"/>
  </si>
  <si>
    <t>Ｃ３負</t>
    <rPh sb="2" eb="3">
      <t>マ</t>
    </rPh>
    <phoneticPr fontId="1"/>
  </si>
  <si>
    <t>Ｃ４</t>
    <phoneticPr fontId="2"/>
  </si>
  <si>
    <t>Ｃ３勝</t>
    <rPh sb="2" eb="3">
      <t>カチ</t>
    </rPh>
    <phoneticPr fontId="2"/>
  </si>
  <si>
    <t>D３</t>
    <phoneticPr fontId="1"/>
  </si>
  <si>
    <t>D1勝</t>
    <rPh sb="2" eb="3">
      <t>カチ</t>
    </rPh>
    <phoneticPr fontId="1"/>
  </si>
  <si>
    <t>Ｄ２負</t>
    <rPh sb="2" eb="3">
      <t>マ</t>
    </rPh>
    <phoneticPr fontId="1"/>
  </si>
  <si>
    <t>Ｄ５</t>
    <phoneticPr fontId="1"/>
  </si>
  <si>
    <t>Ｄ４負</t>
    <rPh sb="2" eb="3">
      <t>マ</t>
    </rPh>
    <phoneticPr fontId="2"/>
  </si>
  <si>
    <t>D４</t>
    <phoneticPr fontId="2"/>
  </si>
  <si>
    <t>C２</t>
    <phoneticPr fontId="2"/>
  </si>
  <si>
    <t>C１勝</t>
    <rPh sb="2" eb="3">
      <t>カ</t>
    </rPh>
    <phoneticPr fontId="1"/>
  </si>
  <si>
    <t>④城東</t>
    <rPh sb="1" eb="3">
      <t>ジョウトウ</t>
    </rPh>
    <phoneticPr fontId="2"/>
  </si>
  <si>
    <t>C３</t>
    <phoneticPr fontId="2"/>
  </si>
  <si>
    <t>C２負</t>
    <rPh sb="2" eb="3">
      <t>マ</t>
    </rPh>
    <phoneticPr fontId="2"/>
  </si>
  <si>
    <t>Ａ3</t>
    <phoneticPr fontId="1"/>
  </si>
  <si>
    <t>‐</t>
    <phoneticPr fontId="1"/>
  </si>
  <si>
    <t>二日目決勝リーグ進出チーム</t>
    <rPh sb="0" eb="3">
      <t>フツカメ</t>
    </rPh>
    <rPh sb="3" eb="5">
      <t>ケッショウ</t>
    </rPh>
    <rPh sb="8" eb="10">
      <t>シンシュツ</t>
    </rPh>
    <phoneticPr fontId="1"/>
  </si>
  <si>
    <t>二日目決勝リーグ</t>
    <rPh sb="0" eb="3">
      <t>フツカメ</t>
    </rPh>
    <rPh sb="3" eb="5">
      <t>ケッショウ</t>
    </rPh>
    <phoneticPr fontId="1"/>
  </si>
  <si>
    <t>※組み合わせについては前回市春季大会の結果に基づき①～⑨にそれぞれ入る。</t>
    <rPh sb="1" eb="2">
      <t>ク</t>
    </rPh>
    <rPh sb="3" eb="4">
      <t>ア</t>
    </rPh>
    <rPh sb="11" eb="13">
      <t>ゼンカイ</t>
    </rPh>
    <rPh sb="13" eb="14">
      <t>シ</t>
    </rPh>
    <rPh sb="14" eb="16">
      <t>シュンキ</t>
    </rPh>
    <rPh sb="16" eb="1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</si>
</sst>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#;\-#;&quot;&quot;;@"/>
  </numFmts>
  <fonts count="4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6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i/>
      <sz val="16"/>
      <name val="HG丸ｺﾞｼｯｸM-PRO"/>
      <family val="3"/>
      <charset val="128"/>
    </font>
    <font>
      <b/>
      <i/>
      <sz val="14"/>
      <name val="HG丸ｺﾞｼｯｸM-PRO"/>
      <family val="3"/>
      <charset val="128"/>
    </font>
    <font>
      <b/>
      <i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b/>
      <i/>
      <sz val="12"/>
      <color theme="1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3"/>
      <color indexed="8"/>
      <name val="ＭＳ Ｐゴシック"/>
      <family val="3"/>
      <charset val="128"/>
    </font>
    <font>
      <b/>
      <i/>
      <sz val="14"/>
      <color theme="1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</font>
    <font>
      <b/>
      <sz val="20"/>
      <color theme="1"/>
      <name val="HG丸ｺﾞｼｯｸM-PRO"/>
      <family val="3"/>
      <charset val="128"/>
    </font>
    <font>
      <b/>
      <i/>
      <sz val="14"/>
      <name val="ＭＳ 明朝"/>
      <family val="1"/>
      <charset val="128"/>
    </font>
    <font>
      <b/>
      <i/>
      <sz val="14"/>
      <name val="ＭＳ Ｐゴシック"/>
      <family val="3"/>
      <charset val="128"/>
    </font>
    <font>
      <b/>
      <i/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</borders>
  <cellStyleXfs count="2">
    <xf numFmtId="0" fontId="0" fillId="0" borderId="0">
      <alignment vertical="center"/>
    </xf>
    <xf numFmtId="0" fontId="27" fillId="0" borderId="0"/>
  </cellStyleXfs>
  <cellXfs count="2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7" fillId="0" borderId="0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0" fillId="0" borderId="18" xfId="0" applyBorder="1">
      <alignment vertical="center"/>
    </xf>
    <xf numFmtId="0" fontId="9" fillId="0" borderId="0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24" fillId="0" borderId="0" xfId="0" applyFont="1" applyBorder="1" applyAlignment="1" applyProtection="1">
      <alignment vertical="center" shrinkToFit="1"/>
    </xf>
    <xf numFmtId="0" fontId="27" fillId="0" borderId="0" xfId="1"/>
    <xf numFmtId="0" fontId="27" fillId="0" borderId="0" xfId="1" applyBorder="1"/>
    <xf numFmtId="0" fontId="23" fillId="0" borderId="0" xfId="1" applyFont="1" applyAlignment="1">
      <alignment shrinkToFit="1"/>
    </xf>
    <xf numFmtId="0" fontId="19" fillId="0" borderId="0" xfId="1" applyFont="1" applyAlignment="1" applyProtection="1">
      <alignment vertical="center" shrinkToFit="1"/>
    </xf>
    <xf numFmtId="0" fontId="27" fillId="0" borderId="0" xfId="1" applyFont="1" applyProtection="1"/>
    <xf numFmtId="0" fontId="27" fillId="0" borderId="0" xfId="1" applyProtection="1"/>
    <xf numFmtId="0" fontId="23" fillId="0" borderId="0" xfId="1" applyFont="1" applyBorder="1" applyAlignment="1" applyProtection="1">
      <alignment horizontal="center" shrinkToFit="1"/>
    </xf>
    <xf numFmtId="0" fontId="23" fillId="0" borderId="0" xfId="1" applyFont="1" applyAlignment="1" applyProtection="1">
      <alignment shrinkToFit="1"/>
    </xf>
    <xf numFmtId="0" fontId="23" fillId="0" borderId="0" xfId="1" applyFont="1" applyBorder="1" applyAlignment="1" applyProtection="1">
      <alignment shrinkToFit="1"/>
    </xf>
    <xf numFmtId="0" fontId="23" fillId="0" borderId="0" xfId="1" applyFont="1" applyBorder="1" applyAlignment="1" applyProtection="1">
      <alignment vertical="center" shrinkToFit="1"/>
      <protection hidden="1"/>
    </xf>
    <xf numFmtId="0" fontId="27" fillId="0" borderId="54" xfId="1" applyBorder="1" applyProtection="1"/>
    <xf numFmtId="0" fontId="27" fillId="0" borderId="53" xfId="1" applyBorder="1" applyProtection="1"/>
    <xf numFmtId="0" fontId="27" fillId="0" borderId="53" xfId="1" applyBorder="1" applyAlignment="1" applyProtection="1">
      <alignment horizontal="right"/>
    </xf>
    <xf numFmtId="0" fontId="27" fillId="0" borderId="52" xfId="1" applyBorder="1" applyProtection="1"/>
    <xf numFmtId="0" fontId="27" fillId="0" borderId="48" xfId="1" applyBorder="1" applyProtection="1"/>
    <xf numFmtId="0" fontId="27" fillId="0" borderId="48" xfId="1" applyBorder="1" applyAlignment="1" applyProtection="1">
      <alignment horizontal="center"/>
    </xf>
    <xf numFmtId="0" fontId="27" fillId="0" borderId="49" xfId="1" applyBorder="1" applyProtection="1"/>
    <xf numFmtId="0" fontId="27" fillId="0" borderId="38" xfId="1" applyBorder="1" applyProtection="1"/>
    <xf numFmtId="0" fontId="27" fillId="0" borderId="3" xfId="1" applyBorder="1" applyProtection="1"/>
    <xf numFmtId="0" fontId="27" fillId="0" borderId="3" xfId="1" applyBorder="1" applyAlignment="1" applyProtection="1">
      <alignment horizontal="right"/>
    </xf>
    <xf numFmtId="0" fontId="27" fillId="0" borderId="27" xfId="1" applyBorder="1" applyProtection="1"/>
    <xf numFmtId="0" fontId="27" fillId="0" borderId="0" xfId="1" applyBorder="1" applyProtection="1"/>
    <xf numFmtId="0" fontId="27" fillId="0" borderId="0" xfId="1" applyBorder="1" applyAlignment="1" applyProtection="1">
      <alignment horizontal="center"/>
    </xf>
    <xf numFmtId="0" fontId="27" fillId="0" borderId="5" xfId="1" applyBorder="1" applyProtection="1"/>
    <xf numFmtId="0" fontId="27" fillId="0" borderId="38" xfId="1" applyBorder="1" applyAlignment="1" applyProtection="1">
      <alignment horizontal="center"/>
      <protection hidden="1"/>
    </xf>
    <xf numFmtId="176" fontId="27" fillId="0" borderId="3" xfId="1" applyNumberFormat="1" applyBorder="1" applyProtection="1">
      <protection hidden="1"/>
    </xf>
    <xf numFmtId="0" fontId="27" fillId="0" borderId="3" xfId="1" applyBorder="1" applyAlignment="1" applyProtection="1">
      <alignment horizontal="right"/>
      <protection hidden="1"/>
    </xf>
    <xf numFmtId="0" fontId="27" fillId="0" borderId="3" xfId="1" applyBorder="1" applyProtection="1">
      <protection hidden="1"/>
    </xf>
    <xf numFmtId="0" fontId="27" fillId="0" borderId="28" xfId="1" applyBorder="1" applyProtection="1">
      <protection hidden="1"/>
    </xf>
    <xf numFmtId="0" fontId="27" fillId="0" borderId="27" xfId="1" applyBorder="1" applyProtection="1">
      <protection hidden="1"/>
    </xf>
    <xf numFmtId="0" fontId="27" fillId="0" borderId="5" xfId="1" applyBorder="1" applyProtection="1">
      <protection hidden="1"/>
    </xf>
    <xf numFmtId="0" fontId="27" fillId="0" borderId="0" xfId="1" applyBorder="1" applyProtection="1">
      <protection hidden="1"/>
    </xf>
    <xf numFmtId="0" fontId="27" fillId="0" borderId="46" xfId="1" applyBorder="1" applyProtection="1"/>
    <xf numFmtId="0" fontId="27" fillId="0" borderId="2" xfId="1" applyBorder="1" applyProtection="1"/>
    <xf numFmtId="0" fontId="27" fillId="0" borderId="2" xfId="1" applyBorder="1" applyAlignment="1" applyProtection="1">
      <alignment horizontal="right"/>
    </xf>
    <xf numFmtId="0" fontId="27" fillId="0" borderId="37" xfId="1" applyBorder="1" applyProtection="1"/>
    <xf numFmtId="0" fontId="27" fillId="0" borderId="1" xfId="1" applyBorder="1" applyProtection="1"/>
    <xf numFmtId="0" fontId="27" fillId="0" borderId="1" xfId="1" applyBorder="1" applyAlignment="1" applyProtection="1">
      <alignment horizontal="center"/>
    </xf>
    <xf numFmtId="0" fontId="27" fillId="0" borderId="4" xfId="1" applyBorder="1" applyProtection="1"/>
    <xf numFmtId="0" fontId="27" fillId="0" borderId="45" xfId="1" applyBorder="1" applyProtection="1"/>
    <xf numFmtId="0" fontId="27" fillId="0" borderId="7" xfId="1" applyBorder="1" applyProtection="1"/>
    <xf numFmtId="0" fontId="27" fillId="0" borderId="7" xfId="1" applyBorder="1" applyAlignment="1" applyProtection="1">
      <alignment horizontal="right"/>
    </xf>
    <xf numFmtId="0" fontId="27" fillId="0" borderId="31" xfId="1" applyBorder="1" applyProtection="1"/>
    <xf numFmtId="0" fontId="27" fillId="0" borderId="6" xfId="1" applyBorder="1" applyProtection="1"/>
    <xf numFmtId="0" fontId="27" fillId="0" borderId="8" xfId="1" applyBorder="1" applyProtection="1"/>
    <xf numFmtId="0" fontId="27" fillId="0" borderId="6" xfId="1" applyBorder="1" applyAlignment="1" applyProtection="1">
      <alignment horizontal="center"/>
    </xf>
    <xf numFmtId="0" fontId="27" fillId="0" borderId="0" xfId="1" applyFill="1" applyBorder="1" applyProtection="1"/>
    <xf numFmtId="0" fontId="27" fillId="0" borderId="0" xfId="1" applyBorder="1" applyAlignment="1" applyProtection="1"/>
    <xf numFmtId="0" fontId="27" fillId="0" borderId="0" xfId="1" applyBorder="1" applyAlignment="1" applyProtection="1">
      <alignment horizontal="center"/>
      <protection hidden="1"/>
    </xf>
    <xf numFmtId="176" fontId="27" fillId="0" borderId="3" xfId="1" applyNumberFormat="1" applyBorder="1" applyProtection="1"/>
    <xf numFmtId="0" fontId="27" fillId="0" borderId="0" xfId="1" applyProtection="1">
      <protection hidden="1"/>
    </xf>
    <xf numFmtId="176" fontId="27" fillId="0" borderId="7" xfId="1" applyNumberFormat="1" applyBorder="1" applyProtection="1"/>
    <xf numFmtId="0" fontId="27" fillId="0" borderId="6" xfId="1" applyBorder="1" applyAlignment="1" applyProtection="1"/>
    <xf numFmtId="0" fontId="16" fillId="0" borderId="0" xfId="1" applyFont="1" applyProtection="1"/>
    <xf numFmtId="0" fontId="27" fillId="0" borderId="0" xfId="1" applyFont="1" applyAlignment="1" applyProtection="1"/>
    <xf numFmtId="0" fontId="18" fillId="0" borderId="0" xfId="1" applyFont="1" applyAlignment="1" applyProtection="1"/>
    <xf numFmtId="0" fontId="28" fillId="0" borderId="0" xfId="1" applyFont="1" applyProtection="1"/>
    <xf numFmtId="0" fontId="23" fillId="0" borderId="0" xfId="1" applyFont="1" applyBorder="1" applyAlignment="1" applyProtection="1">
      <alignment vertical="center" shrinkToFit="1"/>
    </xf>
    <xf numFmtId="0" fontId="23" fillId="0" borderId="0" xfId="1" applyFont="1" applyBorder="1" applyAlignment="1" applyProtection="1">
      <alignment vertical="center" textRotation="255" shrinkToFit="1"/>
    </xf>
    <xf numFmtId="0" fontId="22" fillId="0" borderId="0" xfId="1" applyFont="1" applyAlignment="1">
      <alignment shrinkToFit="1"/>
    </xf>
    <xf numFmtId="0" fontId="19" fillId="0" borderId="0" xfId="1" applyFont="1" applyAlignment="1" applyProtection="1">
      <alignment vertical="center" wrapText="1" shrinkToFit="1"/>
    </xf>
    <xf numFmtId="0" fontId="27" fillId="0" borderId="0" xfId="1" applyBorder="1" applyAlignment="1"/>
    <xf numFmtId="0" fontId="15" fillId="0" borderId="0" xfId="1" applyFont="1" applyBorder="1" applyAlignment="1"/>
    <xf numFmtId="0" fontId="15" fillId="0" borderId="0" xfId="1" applyFont="1" applyBorder="1" applyAlignment="1">
      <alignment vertical="center"/>
    </xf>
    <xf numFmtId="0" fontId="15" fillId="0" borderId="0" xfId="1" applyFont="1" applyBorder="1" applyAlignment="1">
      <alignment shrinkToFit="1"/>
    </xf>
    <xf numFmtId="0" fontId="23" fillId="0" borderId="0" xfId="0" applyFont="1" applyFill="1" applyBorder="1" applyAlignment="1" applyProtection="1">
      <alignment horizontal="left" shrinkToFit="1"/>
    </xf>
    <xf numFmtId="0" fontId="19" fillId="0" borderId="0" xfId="0" applyFont="1" applyAlignment="1" applyProtection="1">
      <alignment vertical="center" wrapText="1" shrinkToFit="1"/>
    </xf>
    <xf numFmtId="0" fontId="23" fillId="0" borderId="0" xfId="0" applyFont="1" applyBorder="1" applyAlignment="1" applyProtection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textRotation="255" shrinkToFit="1"/>
    </xf>
    <xf numFmtId="0" fontId="23" fillId="0" borderId="0" xfId="0" applyFont="1" applyAlignment="1" applyProtection="1">
      <alignment horizontal="center" shrinkToFit="1"/>
    </xf>
    <xf numFmtId="0" fontId="20" fillId="0" borderId="0" xfId="1" applyFont="1" applyProtection="1"/>
    <xf numFmtId="0" fontId="19" fillId="0" borderId="0" xfId="0" applyFont="1" applyAlignment="1" applyProtection="1">
      <alignment vertical="center" shrinkToFit="1"/>
    </xf>
    <xf numFmtId="0" fontId="21" fillId="0" borderId="0" xfId="1" applyFont="1"/>
    <xf numFmtId="0" fontId="11" fillId="0" borderId="0" xfId="0" applyFont="1" applyBorder="1">
      <alignment vertical="center"/>
    </xf>
    <xf numFmtId="0" fontId="3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31" fillId="0" borderId="0" xfId="0" applyFont="1" applyBorder="1" applyAlignment="1" applyProtection="1">
      <alignment vertical="center" shrinkToFit="1"/>
    </xf>
    <xf numFmtId="0" fontId="25" fillId="0" borderId="0" xfId="0" applyFont="1" applyBorder="1" applyAlignment="1" applyProtection="1">
      <alignment vertical="center" shrinkToFit="1"/>
    </xf>
    <xf numFmtId="0" fontId="36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37" fillId="0" borderId="0" xfId="0" applyFont="1" applyBorder="1">
      <alignment vertical="center"/>
    </xf>
    <xf numFmtId="0" fontId="39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19" fillId="0" borderId="55" xfId="0" applyFont="1" applyBorder="1" applyAlignment="1" applyProtection="1">
      <alignment vertical="center"/>
    </xf>
    <xf numFmtId="0" fontId="36" fillId="0" borderId="55" xfId="0" applyFont="1" applyBorder="1" applyAlignment="1" applyProtection="1"/>
    <xf numFmtId="0" fontId="0" fillId="0" borderId="6" xfId="0" applyFont="1" applyBorder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3" fillId="0" borderId="0" xfId="0" applyFont="1" applyBorder="1" applyAlignment="1">
      <alignment vertical="center" shrinkToFit="1"/>
    </xf>
    <xf numFmtId="0" fontId="45" fillId="0" borderId="0" xfId="0" applyFont="1">
      <alignment vertical="center"/>
    </xf>
    <xf numFmtId="0" fontId="43" fillId="0" borderId="0" xfId="1" applyFont="1" applyBorder="1" applyAlignment="1" applyProtection="1">
      <alignment vertical="center"/>
      <protection hidden="1"/>
    </xf>
    <xf numFmtId="0" fontId="44" fillId="0" borderId="0" xfId="1" applyFont="1" applyBorder="1" applyAlignment="1"/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45" fillId="0" borderId="0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46" fillId="0" borderId="0" xfId="0" applyFont="1" applyAlignment="1">
      <alignment horizontal="center" vertical="center" wrapText="1"/>
    </xf>
    <xf numFmtId="0" fontId="23" fillId="0" borderId="0" xfId="1" applyFont="1" applyBorder="1" applyAlignment="1">
      <alignment shrinkToFit="1"/>
    </xf>
    <xf numFmtId="0" fontId="6" fillId="0" borderId="0" xfId="0" applyFont="1" applyBorder="1" applyAlignment="1">
      <alignment horizontal="center" vertical="center" shrinkToFit="1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9" fillId="0" borderId="0" xfId="1" applyFont="1" applyBorder="1"/>
    <xf numFmtId="0" fontId="0" fillId="0" borderId="0" xfId="0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21" fillId="0" borderId="0" xfId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23" fillId="0" borderId="0" xfId="0" applyFont="1" applyBorder="1" applyAlignment="1" applyProtection="1">
      <alignment vertical="center" textRotation="255" shrinkToFit="1"/>
    </xf>
    <xf numFmtId="0" fontId="23" fillId="0" borderId="0" xfId="0" applyFont="1" applyAlignment="1" applyProtection="1">
      <alignment shrinkToFit="1"/>
    </xf>
    <xf numFmtId="0" fontId="23" fillId="0" borderId="0" xfId="0" applyFont="1" applyAlignment="1" applyProtection="1">
      <alignment vertical="center" shrinkToFit="1"/>
    </xf>
    <xf numFmtId="0" fontId="23" fillId="0" borderId="0" xfId="0" applyFont="1" applyBorder="1" applyAlignment="1" applyProtection="1">
      <alignment vertical="center" shrinkToFit="1"/>
    </xf>
    <xf numFmtId="0" fontId="23" fillId="0" borderId="0" xfId="0" applyFont="1" applyBorder="1" applyAlignment="1" applyProtection="1">
      <alignment shrinkToFit="1"/>
    </xf>
    <xf numFmtId="0" fontId="0" fillId="0" borderId="3" xfId="0" applyFont="1" applyBorder="1" applyAlignment="1">
      <alignment horizontal="right" vertical="center"/>
    </xf>
    <xf numFmtId="0" fontId="47" fillId="0" borderId="3" xfId="0" applyFont="1" applyBorder="1" applyAlignment="1">
      <alignment horizontal="right" vertical="center"/>
    </xf>
    <xf numFmtId="0" fontId="47" fillId="0" borderId="0" xfId="0" applyFont="1" applyBorder="1" applyAlignment="1">
      <alignment horizontal="right" vertical="center"/>
    </xf>
    <xf numFmtId="0" fontId="23" fillId="0" borderId="0" xfId="0" applyFont="1" applyAlignment="1" applyProtection="1">
      <alignment vertical="top" shrinkToFit="1"/>
    </xf>
    <xf numFmtId="0" fontId="23" fillId="0" borderId="0" xfId="0" applyFont="1" applyAlignment="1">
      <alignment vertical="center" shrinkToFit="1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48" fillId="0" borderId="0" xfId="0" applyFont="1">
      <alignment vertical="center"/>
    </xf>
    <xf numFmtId="177" fontId="22" fillId="0" borderId="0" xfId="0" applyNumberFormat="1" applyFont="1" applyAlignment="1">
      <alignment horizontal="center" shrinkToFit="1"/>
    </xf>
    <xf numFmtId="177" fontId="23" fillId="0" borderId="0" xfId="0" applyNumberFormat="1" applyFont="1" applyAlignment="1" applyProtection="1">
      <alignment horizontal="center" vertical="center" shrinkToFit="1"/>
    </xf>
    <xf numFmtId="0" fontId="18" fillId="0" borderId="0" xfId="0" applyFont="1" applyAlignment="1" applyProtection="1">
      <alignment horizontal="center" vertical="center" shrinkToFit="1"/>
    </xf>
    <xf numFmtId="177" fontId="18" fillId="0" borderId="0" xfId="0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 shrinkToFit="1"/>
    </xf>
    <xf numFmtId="0" fontId="33" fillId="0" borderId="0" xfId="0" applyFont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36" fillId="0" borderId="55" xfId="0" applyFont="1" applyBorder="1" applyAlignment="1" applyProtection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shrinkToFit="1"/>
    </xf>
    <xf numFmtId="0" fontId="27" fillId="0" borderId="34" xfId="1" applyBorder="1" applyAlignment="1" applyProtection="1">
      <alignment horizontal="center"/>
    </xf>
    <xf numFmtId="0" fontId="27" fillId="0" borderId="35" xfId="1" applyBorder="1" applyAlignment="1" applyProtection="1">
      <alignment horizontal="center"/>
    </xf>
    <xf numFmtId="0" fontId="27" fillId="0" borderId="36" xfId="1" applyBorder="1" applyAlignment="1" applyProtection="1">
      <alignment horizontal="center"/>
    </xf>
    <xf numFmtId="0" fontId="27" fillId="0" borderId="39" xfId="1" applyBorder="1" applyAlignment="1" applyProtection="1">
      <alignment horizontal="center"/>
    </xf>
    <xf numFmtId="0" fontId="27" fillId="0" borderId="40" xfId="1" applyBorder="1" applyAlignment="1" applyProtection="1">
      <alignment horizontal="center"/>
    </xf>
    <xf numFmtId="0" fontId="27" fillId="0" borderId="41" xfId="1" applyBorder="1" applyAlignment="1" applyProtection="1">
      <alignment horizontal="center"/>
    </xf>
    <xf numFmtId="0" fontId="27" fillId="0" borderId="42" xfId="1" applyBorder="1" applyAlignment="1" applyProtection="1">
      <alignment horizontal="center"/>
    </xf>
    <xf numFmtId="0" fontId="27" fillId="0" borderId="43" xfId="1" applyBorder="1" applyAlignment="1" applyProtection="1">
      <alignment horizontal="center"/>
    </xf>
    <xf numFmtId="0" fontId="27" fillId="0" borderId="44" xfId="1" applyBorder="1" applyAlignment="1" applyProtection="1">
      <alignment horizontal="center"/>
    </xf>
    <xf numFmtId="177" fontId="26" fillId="0" borderId="33" xfId="1" applyNumberFormat="1" applyFont="1" applyBorder="1" applyAlignment="1" applyProtection="1">
      <alignment horizontal="center" vertical="center"/>
    </xf>
    <xf numFmtId="177" fontId="26" fillId="0" borderId="47" xfId="1" applyNumberFormat="1" applyFont="1" applyBorder="1" applyAlignment="1" applyProtection="1">
      <alignment horizontal="center" vertical="center"/>
    </xf>
    <xf numFmtId="0" fontId="27" fillId="0" borderId="50" xfId="1" applyBorder="1" applyAlignment="1" applyProtection="1">
      <alignment horizontal="center"/>
    </xf>
    <xf numFmtId="0" fontId="27" fillId="0" borderId="51" xfId="1" applyBorder="1" applyAlignment="1" applyProtection="1">
      <alignment horizontal="center"/>
    </xf>
    <xf numFmtId="0" fontId="27" fillId="0" borderId="35" xfId="1" applyBorder="1"/>
    <xf numFmtId="0" fontId="27" fillId="0" borderId="36" xfId="1" applyBorder="1"/>
    <xf numFmtId="0" fontId="27" fillId="0" borderId="39" xfId="1" applyBorder="1"/>
    <xf numFmtId="0" fontId="27" fillId="0" borderId="40" xfId="1" applyBorder="1"/>
    <xf numFmtId="0" fontId="27" fillId="0" borderId="41" xfId="1" applyBorder="1"/>
    <xf numFmtId="0" fontId="27" fillId="0" borderId="42" xfId="1" applyBorder="1"/>
    <xf numFmtId="0" fontId="27" fillId="0" borderId="43" xfId="1" applyBorder="1"/>
    <xf numFmtId="0" fontId="27" fillId="0" borderId="44" xfId="1" applyBorder="1"/>
    <xf numFmtId="0" fontId="17" fillId="0" borderId="0" xfId="1" applyFont="1" applyAlignment="1" applyProtection="1">
      <alignment horizontal="center" vertical="center" shrinkToFit="1"/>
    </xf>
    <xf numFmtId="0" fontId="27" fillId="0" borderId="19" xfId="1" applyBorder="1" applyAlignment="1" applyProtection="1">
      <alignment horizontal="center"/>
    </xf>
    <xf numFmtId="0" fontId="27" fillId="0" borderId="26" xfId="1" applyBorder="1" applyAlignment="1" applyProtection="1">
      <alignment horizontal="center"/>
    </xf>
    <xf numFmtId="0" fontId="27" fillId="0" borderId="30" xfId="1" applyBorder="1" applyAlignment="1" applyProtection="1">
      <alignment horizontal="center"/>
    </xf>
    <xf numFmtId="177" fontId="26" fillId="0" borderId="20" xfId="1" applyNumberFormat="1" applyFont="1" applyBorder="1" applyAlignment="1" applyProtection="1">
      <alignment horizontal="center" vertical="center"/>
      <protection hidden="1"/>
    </xf>
    <xf numFmtId="177" fontId="26" fillId="0" borderId="21" xfId="1" applyNumberFormat="1" applyFont="1" applyBorder="1" applyAlignment="1" applyProtection="1">
      <alignment horizontal="center" vertical="center"/>
      <protection hidden="1"/>
    </xf>
    <xf numFmtId="177" fontId="26" fillId="0" borderId="22" xfId="1" applyNumberFormat="1" applyFont="1" applyBorder="1" applyAlignment="1" applyProtection="1">
      <alignment horizontal="center" vertical="center"/>
      <protection hidden="1"/>
    </xf>
    <xf numFmtId="177" fontId="26" fillId="0" borderId="5" xfId="1" applyNumberFormat="1" applyFont="1" applyBorder="1" applyAlignment="1" applyProtection="1">
      <alignment horizontal="center" vertical="center"/>
      <protection hidden="1"/>
    </xf>
    <xf numFmtId="177" fontId="26" fillId="0" borderId="0" xfId="1" applyNumberFormat="1" applyFont="1" applyBorder="1" applyAlignment="1" applyProtection="1">
      <alignment horizontal="center" vertical="center"/>
      <protection hidden="1"/>
    </xf>
    <xf numFmtId="177" fontId="26" fillId="0" borderId="3" xfId="1" applyNumberFormat="1" applyFont="1" applyBorder="1" applyAlignment="1" applyProtection="1">
      <alignment horizontal="center" vertical="center"/>
      <protection hidden="1"/>
    </xf>
    <xf numFmtId="177" fontId="26" fillId="0" borderId="8" xfId="1" applyNumberFormat="1" applyFont="1" applyBorder="1" applyAlignment="1" applyProtection="1">
      <alignment horizontal="center" vertical="center"/>
      <protection hidden="1"/>
    </xf>
    <xf numFmtId="177" fontId="26" fillId="0" borderId="6" xfId="1" applyNumberFormat="1" applyFont="1" applyBorder="1" applyAlignment="1" applyProtection="1">
      <alignment horizontal="center" vertical="center"/>
      <protection hidden="1"/>
    </xf>
    <xf numFmtId="177" fontId="26" fillId="0" borderId="7" xfId="1" applyNumberFormat="1" applyFont="1" applyBorder="1" applyAlignment="1" applyProtection="1">
      <alignment horizontal="center" vertical="center"/>
      <protection hidden="1"/>
    </xf>
    <xf numFmtId="0" fontId="27" fillId="0" borderId="23" xfId="1" applyBorder="1" applyAlignment="1" applyProtection="1">
      <alignment horizontal="center" vertical="center" textRotation="255"/>
    </xf>
    <xf numFmtId="0" fontId="27" fillId="0" borderId="27" xfId="1" applyBorder="1" applyAlignment="1" applyProtection="1">
      <alignment horizontal="center" vertical="center" textRotation="255"/>
    </xf>
    <xf numFmtId="0" fontId="27" fillId="0" borderId="31" xfId="1" applyBorder="1" applyAlignment="1" applyProtection="1">
      <alignment horizontal="center" vertical="center" textRotation="255"/>
    </xf>
    <xf numFmtId="0" fontId="27" fillId="0" borderId="24" xfId="1" applyBorder="1" applyAlignment="1" applyProtection="1">
      <alignment horizontal="center" vertical="center" textRotation="255"/>
    </xf>
    <xf numFmtId="0" fontId="27" fillId="0" borderId="28" xfId="1" applyBorder="1" applyAlignment="1" applyProtection="1">
      <alignment horizontal="center" vertical="center" textRotation="255"/>
    </xf>
    <xf numFmtId="0" fontId="27" fillId="0" borderId="17" xfId="1" applyBorder="1" applyAlignment="1" applyProtection="1">
      <alignment horizontal="center" vertical="center" textRotation="255"/>
    </xf>
    <xf numFmtId="0" fontId="27" fillId="0" borderId="24" xfId="1" applyBorder="1" applyAlignment="1" applyProtection="1">
      <alignment horizontal="center" vertical="center"/>
    </xf>
    <xf numFmtId="0" fontId="27" fillId="0" borderId="28" xfId="1" applyBorder="1" applyAlignment="1" applyProtection="1">
      <alignment horizontal="center" vertical="center"/>
    </xf>
    <xf numFmtId="0" fontId="27" fillId="0" borderId="17" xfId="1" applyBorder="1" applyAlignment="1" applyProtection="1">
      <alignment horizontal="center" vertical="center"/>
    </xf>
    <xf numFmtId="0" fontId="27" fillId="0" borderId="25" xfId="1" applyBorder="1" applyAlignment="1" applyProtection="1">
      <alignment horizontal="center" vertical="center" textRotation="255"/>
    </xf>
    <xf numFmtId="0" fontId="27" fillId="0" borderId="29" xfId="1" applyBorder="1" applyAlignment="1" applyProtection="1">
      <alignment horizontal="center" vertical="center" textRotation="255"/>
    </xf>
    <xf numFmtId="0" fontId="27" fillId="0" borderId="32" xfId="1" applyBorder="1" applyAlignment="1" applyProtection="1">
      <alignment horizontal="center" vertical="center" textRotation="255"/>
    </xf>
    <xf numFmtId="0" fontId="26" fillId="0" borderId="0" xfId="1" applyFont="1" applyBorder="1" applyAlignment="1" applyProtection="1">
      <alignment horizontal="center" vertical="center"/>
      <protection hidden="1"/>
    </xf>
    <xf numFmtId="0" fontId="27" fillId="0" borderId="0" xfId="1" applyBorder="1" applyAlignment="1">
      <alignment horizontal="center"/>
    </xf>
    <xf numFmtId="0" fontId="26" fillId="0" borderId="48" xfId="1" applyFont="1" applyBorder="1" applyAlignment="1" applyProtection="1">
      <alignment horizontal="center" vertical="center"/>
      <protection hidden="1"/>
    </xf>
    <xf numFmtId="0" fontId="27" fillId="0" borderId="48" xfId="1" applyBorder="1" applyAlignment="1">
      <alignment horizontal="center"/>
    </xf>
    <xf numFmtId="0" fontId="26" fillId="0" borderId="21" xfId="1" applyFont="1" applyBorder="1" applyAlignment="1" applyProtection="1">
      <alignment horizontal="right" vertical="center" indent="1"/>
      <protection hidden="1"/>
    </xf>
    <xf numFmtId="0" fontId="26" fillId="0" borderId="48" xfId="1" applyFont="1" applyBorder="1" applyAlignment="1" applyProtection="1">
      <alignment horizontal="right" vertical="center" indent="1"/>
      <protection hidden="1"/>
    </xf>
    <xf numFmtId="0" fontId="26" fillId="0" borderId="21" xfId="1" applyFont="1" applyBorder="1" applyAlignment="1" applyProtection="1">
      <alignment horizontal="center" vertical="center"/>
      <protection hidden="1"/>
    </xf>
    <xf numFmtId="0" fontId="27" fillId="0" borderId="21" xfId="1" applyBorder="1" applyAlignment="1">
      <alignment horizontal="center"/>
    </xf>
    <xf numFmtId="0" fontId="26" fillId="0" borderId="0" xfId="1" applyFont="1" applyBorder="1" applyAlignment="1" applyProtection="1">
      <alignment horizontal="right" vertical="center" indent="1"/>
      <protection hidden="1"/>
    </xf>
    <xf numFmtId="0" fontId="22" fillId="0" borderId="0" xfId="0" applyFont="1" applyAlignment="1">
      <alignment horizontal="center" shrinkToFit="1"/>
    </xf>
    <xf numFmtId="0" fontId="43" fillId="0" borderId="0" xfId="1" applyFont="1" applyBorder="1" applyAlignment="1" applyProtection="1">
      <alignment horizontal="center" vertical="center"/>
      <protection hidden="1"/>
    </xf>
    <xf numFmtId="0" fontId="43" fillId="0" borderId="48" xfId="1" applyFont="1" applyBorder="1" applyAlignment="1" applyProtection="1">
      <alignment horizontal="center" vertical="center"/>
      <protection hidden="1"/>
    </xf>
    <xf numFmtId="0" fontId="44" fillId="0" borderId="0" xfId="1" applyFont="1" applyBorder="1" applyAlignment="1">
      <alignment horizontal="center"/>
    </xf>
    <xf numFmtId="0" fontId="44" fillId="0" borderId="48" xfId="1" applyFont="1" applyBorder="1" applyAlignment="1">
      <alignment horizontal="center"/>
    </xf>
    <xf numFmtId="0" fontId="46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2" name="AutoShape 1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14525" y="22860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10</xdr:col>
      <xdr:colOff>0</xdr:colOff>
      <xdr:row>16</xdr:row>
      <xdr:rowOff>19050</xdr:rowOff>
    </xdr:to>
    <xdr:sp macro="" textlink="">
      <xdr:nvSpPr>
        <xdr:cNvPr id="3" name="AutoShape 1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438275" y="3343275"/>
          <a:ext cx="71437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0</xdr:colOff>
      <xdr:row>21</xdr:row>
      <xdr:rowOff>19050</xdr:rowOff>
    </xdr:to>
    <xdr:sp macro="" textlink="">
      <xdr:nvSpPr>
        <xdr:cNvPr id="6" name="AutoShape 1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39077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12</xdr:col>
      <xdr:colOff>0</xdr:colOff>
      <xdr:row>26</xdr:row>
      <xdr:rowOff>19050</xdr:rowOff>
    </xdr:to>
    <xdr:sp macro="" textlink="">
      <xdr:nvSpPr>
        <xdr:cNvPr id="8" name="AutoShape 1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91452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11</xdr:row>
      <xdr:rowOff>0</xdr:rowOff>
    </xdr:from>
    <xdr:to>
      <xdr:col>33</xdr:col>
      <xdr:colOff>0</xdr:colOff>
      <xdr:row>14</xdr:row>
      <xdr:rowOff>19050</xdr:rowOff>
    </xdr:to>
    <xdr:sp macro="" textlink="">
      <xdr:nvSpPr>
        <xdr:cNvPr id="22" name="AutoShape 1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6677025" y="435292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16</xdr:row>
      <xdr:rowOff>0</xdr:rowOff>
    </xdr:from>
    <xdr:to>
      <xdr:col>35</xdr:col>
      <xdr:colOff>0</xdr:colOff>
      <xdr:row>19</xdr:row>
      <xdr:rowOff>19050</xdr:rowOff>
    </xdr:to>
    <xdr:sp macro="" textlink="">
      <xdr:nvSpPr>
        <xdr:cNvPr id="23" name="AutoShape 1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7153275" y="54102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21</xdr:row>
      <xdr:rowOff>0</xdr:rowOff>
    </xdr:from>
    <xdr:to>
      <xdr:col>33</xdr:col>
      <xdr:colOff>0</xdr:colOff>
      <xdr:row>24</xdr:row>
      <xdr:rowOff>19050</xdr:rowOff>
    </xdr:to>
    <xdr:sp macro="" textlink="">
      <xdr:nvSpPr>
        <xdr:cNvPr id="24" name="AutoShape 1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6677025" y="6467475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32</xdr:row>
      <xdr:rowOff>0</xdr:rowOff>
    </xdr:from>
    <xdr:to>
      <xdr:col>35</xdr:col>
      <xdr:colOff>0</xdr:colOff>
      <xdr:row>35</xdr:row>
      <xdr:rowOff>19050</xdr:rowOff>
    </xdr:to>
    <xdr:sp macro="" textlink="">
      <xdr:nvSpPr>
        <xdr:cNvPr id="29" name="AutoShape 1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182091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37</xdr:row>
      <xdr:rowOff>0</xdr:rowOff>
    </xdr:from>
    <xdr:to>
      <xdr:col>33</xdr:col>
      <xdr:colOff>0</xdr:colOff>
      <xdr:row>40</xdr:row>
      <xdr:rowOff>19050</xdr:rowOff>
    </xdr:to>
    <xdr:sp macro="" textlink="">
      <xdr:nvSpPr>
        <xdr:cNvPr id="30" name="AutoShape 1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697182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32</xdr:row>
      <xdr:rowOff>0</xdr:rowOff>
    </xdr:from>
    <xdr:to>
      <xdr:col>14</xdr:col>
      <xdr:colOff>0</xdr:colOff>
      <xdr:row>35</xdr:row>
      <xdr:rowOff>19050</xdr:rowOff>
    </xdr:to>
    <xdr:sp macro="" textlink="">
      <xdr:nvSpPr>
        <xdr:cNvPr id="33" name="AutoShape 1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7377545" y="1835727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37</xdr:row>
      <xdr:rowOff>0</xdr:rowOff>
    </xdr:from>
    <xdr:to>
      <xdr:col>12</xdr:col>
      <xdr:colOff>0</xdr:colOff>
      <xdr:row>40</xdr:row>
      <xdr:rowOff>19050</xdr:rowOff>
    </xdr:to>
    <xdr:sp macro="" textlink="">
      <xdr:nvSpPr>
        <xdr:cNvPr id="34" name="AutoShape 1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7862455" y="3048000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42</xdr:row>
      <xdr:rowOff>0</xdr:rowOff>
    </xdr:from>
    <xdr:to>
      <xdr:col>10</xdr:col>
      <xdr:colOff>0</xdr:colOff>
      <xdr:row>45</xdr:row>
      <xdr:rowOff>19050</xdr:rowOff>
    </xdr:to>
    <xdr:sp macro="" textlink="">
      <xdr:nvSpPr>
        <xdr:cNvPr id="35" name="AutoShape 1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7377545" y="4260273"/>
          <a:ext cx="727364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71717</xdr:colOff>
      <xdr:row>4</xdr:row>
      <xdr:rowOff>44823</xdr:rowOff>
    </xdr:from>
    <xdr:to>
      <xdr:col>42</xdr:col>
      <xdr:colOff>152400</xdr:colOff>
      <xdr:row>8</xdr:row>
      <xdr:rowOff>53788</xdr:rowOff>
    </xdr:to>
    <xdr:sp macro="" textlink="">
      <xdr:nvSpPr>
        <xdr:cNvPr id="17" name="角丸四角形 13">
          <a:extLst>
            <a:ext uri="{FF2B5EF4-FFF2-40B4-BE49-F238E27FC236}">
              <a16:creationId xmlns:a16="http://schemas.microsoft.com/office/drawing/2014/main" id="{CF36A789-9ADF-4C4E-B248-1DB6A00BD719}"/>
            </a:ext>
          </a:extLst>
        </xdr:cNvPr>
        <xdr:cNvSpPr/>
      </xdr:nvSpPr>
      <xdr:spPr>
        <a:xfrm>
          <a:off x="4625788" y="1299882"/>
          <a:ext cx="5100918" cy="1013012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朝のＷ</a:t>
          </a:r>
          <a:r>
            <a:rPr kumimoji="1" lang="en-US" altLang="ja-JP" sz="1400" b="1">
              <a:solidFill>
                <a:srgbClr val="FF0000"/>
              </a:solidFill>
            </a:rPr>
            <a:t>-up</a:t>
          </a:r>
          <a:r>
            <a:rPr kumimoji="1" lang="ja-JP" altLang="en-US" sz="1400" b="1">
              <a:solidFill>
                <a:srgbClr val="FF0000"/>
              </a:solidFill>
            </a:rPr>
            <a:t>のコート割り振り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Ａ</a:t>
          </a:r>
          <a:r>
            <a:rPr kumimoji="1" lang="ja-JP" altLang="en-US" sz="1400" b="1">
              <a:solidFill>
                <a:srgbClr val="FF0000"/>
              </a:solidFill>
            </a:rPr>
            <a:t>：①赤見、⑧葛生、⑨田沼東   </a:t>
          </a:r>
          <a:r>
            <a:rPr kumimoji="1" lang="ja-JP" altLang="en-US" sz="1400" b="1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Ｃ</a:t>
          </a:r>
          <a:r>
            <a:rPr kumimoji="1" lang="ja-JP" altLang="en-US" sz="1400" b="1">
              <a:solidFill>
                <a:srgbClr val="FF0000"/>
              </a:solidFill>
            </a:rPr>
            <a:t>：②西、⑦あそ野、⑤南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Ｄ</a:t>
          </a:r>
          <a:r>
            <a:rPr kumimoji="1" lang="ja-JP" altLang="en-US" sz="1400" b="1">
              <a:solidFill>
                <a:srgbClr val="FF0000"/>
              </a:solidFill>
            </a:rPr>
            <a:t>：③北、⑥附属、④城東　</a:t>
          </a:r>
        </a:p>
      </xdr:txBody>
    </xdr:sp>
    <xdr:clientData/>
  </xdr:twoCellAnchor>
  <xdr:twoCellAnchor>
    <xdr:from>
      <xdr:col>25</xdr:col>
      <xdr:colOff>166256</xdr:colOff>
      <xdr:row>48</xdr:row>
      <xdr:rowOff>180110</xdr:rowOff>
    </xdr:from>
    <xdr:to>
      <xdr:col>42</xdr:col>
      <xdr:colOff>27710</xdr:colOff>
      <xdr:row>59</xdr:row>
      <xdr:rowOff>193963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E238958A-F5CC-461F-B701-402251CE6C29}"/>
            </a:ext>
          </a:extLst>
        </xdr:cNvPr>
        <xdr:cNvSpPr/>
      </xdr:nvSpPr>
      <xdr:spPr>
        <a:xfrm>
          <a:off x="5791201" y="10986655"/>
          <a:ext cx="3713018" cy="3269672"/>
        </a:xfrm>
        <a:prstGeom prst="roundRect">
          <a:avLst>
            <a:gd name="adj" fmla="val 7488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注意事項</a:t>
          </a:r>
          <a:endParaRPr kumimoji="1" lang="en-US" altLang="ja-JP" sz="11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二日目は</a:t>
          </a:r>
          <a:r>
            <a:rPr kumimoji="1" lang="en-US" altLang="ja-JP" sz="16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4</a:t>
          </a:r>
          <a:r>
            <a:rPr kumimoji="1" lang="ja-JP" altLang="en-US" sz="16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チームによるリーグ戦。</a:t>
          </a:r>
          <a:endParaRPr kumimoji="1" lang="en-US" altLang="ja-JP" sz="16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60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ただし、</a:t>
          </a:r>
          <a:r>
            <a:rPr kumimoji="1" lang="ja-JP" altLang="en-US" sz="160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１日目で対戦した試合は、</a:t>
          </a:r>
          <a:endParaRPr kumimoji="1" lang="en-US" altLang="ja-JP" sz="1600" u="dbl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60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その結果を反映させる。</a:t>
          </a:r>
          <a:endParaRPr kumimoji="1" lang="en-US" altLang="ja-JP" sz="1600" u="dbl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600" u="none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r>
            <a:rPr kumimoji="1" lang="ja-JP" altLang="en-US" sz="16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残り４試合となるので、３試合目終了後に昼食をとる。</a:t>
          </a:r>
          <a:endParaRPr kumimoji="1" lang="en-US" altLang="ja-JP" sz="16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en-US" altLang="ja-JP" sz="16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なお、</a:t>
          </a:r>
          <a:r>
            <a:rPr kumimoji="1" lang="ja-JP" altLang="en-US" sz="160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県大会出場の２チームが決定している場合の３・４位決定戦は行わない。</a:t>
          </a:r>
          <a:endParaRPr kumimoji="1" lang="en-US" altLang="ja-JP" sz="1600" u="dbl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1390650" y="1200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0" name="Lin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1" name="Line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2" name="Line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3" name="Line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4" name="Line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5" name="Line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0" name="Line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1" name="Line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2" name="Line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" name="Lin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4" name="Line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5" name="Line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6" name="Line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7" name="Line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8" name="Lin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9" name="Lin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0" name="Line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1" name="Line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2" name="Line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3" name="Lin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4" name="Line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15" name="Lin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ShapeType="1"/>
        </xdr:cNvSpPr>
      </xdr:nvSpPr>
      <xdr:spPr bwMode="auto">
        <a:xfrm>
          <a:off x="1371600" y="394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8</xdr:row>
      <xdr:rowOff>0</xdr:rowOff>
    </xdr:from>
    <xdr:to>
      <xdr:col>13</xdr:col>
      <xdr:colOff>0</xdr:colOff>
      <xdr:row>11</xdr:row>
      <xdr:rowOff>19050</xdr:rowOff>
    </xdr:to>
    <xdr:sp macro="" textlink="">
      <xdr:nvSpPr>
        <xdr:cNvPr id="116" name="AutoShape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rrowheads="1"/>
        </xdr:cNvSpPr>
      </xdr:nvSpPr>
      <xdr:spPr bwMode="auto">
        <a:xfrm>
          <a:off x="6858000" y="1371600"/>
          <a:ext cx="2057400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205409</xdr:colOff>
      <xdr:row>8</xdr:row>
      <xdr:rowOff>9525</xdr:rowOff>
    </xdr:from>
    <xdr:to>
      <xdr:col>18</xdr:col>
      <xdr:colOff>172278</xdr:colOff>
      <xdr:row>11</xdr:row>
      <xdr:rowOff>9525</xdr:rowOff>
    </xdr:to>
    <xdr:sp macro="" textlink="">
      <xdr:nvSpPr>
        <xdr:cNvPr id="117" name="AutoShape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4015409" y="1420882"/>
          <a:ext cx="563217" cy="57646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118" name="AutoShap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rrowheads="1"/>
        </xdr:cNvSpPr>
      </xdr:nvSpPr>
      <xdr:spPr bwMode="auto">
        <a:xfrm>
          <a:off x="104775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13</xdr:row>
      <xdr:rowOff>0</xdr:rowOff>
    </xdr:from>
    <xdr:to>
      <xdr:col>7</xdr:col>
      <xdr:colOff>0</xdr:colOff>
      <xdr:row>16</xdr:row>
      <xdr:rowOff>9525</xdr:rowOff>
    </xdr:to>
    <xdr:sp macro="" textlink="">
      <xdr:nvSpPr>
        <xdr:cNvPr id="119" name="AutoShape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rrowheads="1"/>
        </xdr:cNvSpPr>
      </xdr:nvSpPr>
      <xdr:spPr bwMode="auto">
        <a:xfrm>
          <a:off x="1945821" y="2408464"/>
          <a:ext cx="625929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190500</xdr:colOff>
      <xdr:row>18</xdr:row>
      <xdr:rowOff>0</xdr:rowOff>
    </xdr:from>
    <xdr:to>
      <xdr:col>7</xdr:col>
      <xdr:colOff>0</xdr:colOff>
      <xdr:row>21</xdr:row>
      <xdr:rowOff>9525</xdr:rowOff>
    </xdr:to>
    <xdr:sp macro="" textlink="">
      <xdr:nvSpPr>
        <xdr:cNvPr id="120" name="AutoShape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rrowheads="1"/>
        </xdr:cNvSpPr>
      </xdr:nvSpPr>
      <xdr:spPr bwMode="auto">
        <a:xfrm>
          <a:off x="2247900" y="308610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121" name="AutoShape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23</xdr:row>
      <xdr:rowOff>0</xdr:rowOff>
    </xdr:from>
    <xdr:to>
      <xdr:col>7</xdr:col>
      <xdr:colOff>0</xdr:colOff>
      <xdr:row>26</xdr:row>
      <xdr:rowOff>9525</xdr:rowOff>
    </xdr:to>
    <xdr:sp macro="" textlink="">
      <xdr:nvSpPr>
        <xdr:cNvPr id="128" name="AutoShape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rrowheads="1"/>
        </xdr:cNvSpPr>
      </xdr:nvSpPr>
      <xdr:spPr bwMode="auto">
        <a:xfrm>
          <a:off x="2247900" y="3943350"/>
          <a:ext cx="25527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13</xdr:col>
      <xdr:colOff>0</xdr:colOff>
      <xdr:row>26</xdr:row>
      <xdr:rowOff>9525</xdr:rowOff>
    </xdr:to>
    <xdr:sp macro="" textlink="">
      <xdr:nvSpPr>
        <xdr:cNvPr id="129" name="AutoShap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rrowheads="1"/>
        </xdr:cNvSpPr>
      </xdr:nvSpPr>
      <xdr:spPr bwMode="auto">
        <a:xfrm>
          <a:off x="68580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30" name="AutoShape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131" name="AutoShape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</xdr:row>
      <xdr:rowOff>9525</xdr:rowOff>
    </xdr:from>
    <xdr:to>
      <xdr:col>25</xdr:col>
      <xdr:colOff>9525</xdr:colOff>
      <xdr:row>11</xdr:row>
      <xdr:rowOff>9525</xdr:rowOff>
    </xdr:to>
    <xdr:sp macro="" textlink="">
      <xdr:nvSpPr>
        <xdr:cNvPr id="132" name="AutoShape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rrowheads="1"/>
        </xdr:cNvSpPr>
      </xdr:nvSpPr>
      <xdr:spPr bwMode="auto">
        <a:xfrm>
          <a:off x="14592300" y="1381125"/>
          <a:ext cx="25622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133" name="AutoShape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6" name="AutoShape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7" name="AutoShape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8" name="AutoShape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39" name="AutoShape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18</xdr:row>
      <xdr:rowOff>9525</xdr:rowOff>
    </xdr:from>
    <xdr:to>
      <xdr:col>25</xdr:col>
      <xdr:colOff>9525</xdr:colOff>
      <xdr:row>21</xdr:row>
      <xdr:rowOff>0</xdr:rowOff>
    </xdr:to>
    <xdr:sp macro="" textlink="">
      <xdr:nvSpPr>
        <xdr:cNvPr id="140" name="AutoShape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rrowheads="1"/>
        </xdr:cNvSpPr>
      </xdr:nvSpPr>
      <xdr:spPr bwMode="auto">
        <a:xfrm>
          <a:off x="14592300" y="309562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1" name="AutoShape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7</xdr:row>
      <xdr:rowOff>0</xdr:rowOff>
    </xdr:to>
    <xdr:sp macro="" textlink="">
      <xdr:nvSpPr>
        <xdr:cNvPr id="142" name="AutoShape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rrowheads="1"/>
        </xdr:cNvSpPr>
      </xdr:nvSpPr>
      <xdr:spPr bwMode="auto">
        <a:xfrm>
          <a:off x="17830800" y="1200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19</xdr:col>
      <xdr:colOff>0</xdr:colOff>
      <xdr:row>26</xdr:row>
      <xdr:rowOff>9525</xdr:rowOff>
    </xdr:to>
    <xdr:sp macro="" textlink="">
      <xdr:nvSpPr>
        <xdr:cNvPr id="143" name="AutoShap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10972800" y="394335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144" name="AutoShape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45" name="AutoShape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6" name="Line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7" name="Line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8" name="Lin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49" name="Lin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0" name="Line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2" name="Line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3" name="Line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4" name="Line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5" name="Line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6" name="Line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7" name="Line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8" name="Line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59" name="Line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0" name="Line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1" name="Line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2" name="Lin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3" name="Line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4" name="Line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5" name="Line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6" name="Line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7" name="Line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8" name="Line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69" name="Line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0" name="Line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1" name="Line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2" name="Line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3" name="Line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4" name="Line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5" name="Line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6" name="Line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7" name="Line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8" name="Line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79" name="Line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0" name="Line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1" name="Line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2" name="Lin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3" name="Line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4" name="Line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5" name="Line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6" name="Line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7" name="Line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8" name="Line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89" name="Line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0" name="Line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1" name="Line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2" name="Line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3" name="Line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4" name="Line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5" name="Line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6" name="Line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7" name="Line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8" name="Line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199" name="Line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0" name="Line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1" name="Line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2" name="Line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3" name="Line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4" name="Line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5" name="Line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6" name="Line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7" name="Line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8" name="Line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09" name="Line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0" name="Line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1" name="Line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2" name="Line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3" name="Line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4" name="Line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5" name="Line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6" name="Line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7" name="Line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8" name="Line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19" name="Line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0" name="Line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1" name="Line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2" name="Line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3" name="Line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4" name="Line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5" name="Line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6" name="Line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7" name="Line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8" name="Line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9" name="Line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0" name="Line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1" name="Line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2" name="Line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3" name="Line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4" name="Line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5" name="Line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6" name="Line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7" name="Line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8" name="Line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9" name="Line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0" name="Line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1" name="Line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2" name="Line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3" name="Line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4" name="Line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5" name="Line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6" name="Line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7" name="Line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8" name="Line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9" name="Line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0" name="Line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1" name="Line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2" name="Line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3" name="Line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4" name="Line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5" name="Line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6" name="Line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ShapeType="1"/>
        </xdr:cNvSpPr>
      </xdr:nvSpPr>
      <xdr:spPr bwMode="auto">
        <a:xfrm flipH="1" flipV="1"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7" name="Line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ShapeType="1"/>
        </xdr:cNvSpPr>
      </xdr:nvSpPr>
      <xdr:spPr bwMode="auto">
        <a:xfrm>
          <a:off x="1371600" y="462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58" name="AutoShape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59" name="AutoShape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0</xdr:rowOff>
    </xdr:from>
    <xdr:to>
      <xdr:col>19</xdr:col>
      <xdr:colOff>9525</xdr:colOff>
      <xdr:row>27</xdr:row>
      <xdr:rowOff>0</xdr:rowOff>
    </xdr:to>
    <xdr:sp macro="" textlink="">
      <xdr:nvSpPr>
        <xdr:cNvPr id="260" name="AutoShape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rrowheads="1"/>
        </xdr:cNvSpPr>
      </xdr:nvSpPr>
      <xdr:spPr bwMode="auto">
        <a:xfrm>
          <a:off x="104775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1" name="AutoShape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2" name="AutoShape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3" name="AutoShape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264" name="AutoShape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rrowheads="1"/>
        </xdr:cNvSpPr>
      </xdr:nvSpPr>
      <xdr:spPr bwMode="auto">
        <a:xfrm>
          <a:off x="2247900" y="4629150"/>
          <a:ext cx="25527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65" name="AutoShape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rrowheads="1"/>
        </xdr:cNvSpPr>
      </xdr:nvSpPr>
      <xdr:spPr bwMode="auto">
        <a:xfrm>
          <a:off x="68580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6" name="AutoShape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67" name="AutoShape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19</xdr:col>
      <xdr:colOff>0</xdr:colOff>
      <xdr:row>27</xdr:row>
      <xdr:rowOff>0</xdr:rowOff>
    </xdr:to>
    <xdr:sp macro="" textlink="">
      <xdr:nvSpPr>
        <xdr:cNvPr id="268" name="AutoShape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rrowheads="1"/>
        </xdr:cNvSpPr>
      </xdr:nvSpPr>
      <xdr:spPr bwMode="auto">
        <a:xfrm>
          <a:off x="109728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1" name="AutoShape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272" name="AutoShape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rrowheads="1"/>
        </xdr:cNvSpPr>
      </xdr:nvSpPr>
      <xdr:spPr bwMode="auto">
        <a:xfrm>
          <a:off x="17830800" y="4114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4" name="AutoShape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5" name="AutoShape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76" name="AutoShape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rrowheads="1"/>
        </xdr:cNvSpPr>
      </xdr:nvSpPr>
      <xdr:spPr bwMode="auto">
        <a:xfrm>
          <a:off x="17830800" y="462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7" name="AutoShape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27</xdr:row>
      <xdr:rowOff>0</xdr:rowOff>
    </xdr:from>
    <xdr:to>
      <xdr:col>25</xdr:col>
      <xdr:colOff>9525</xdr:colOff>
      <xdr:row>27</xdr:row>
      <xdr:rowOff>0</xdr:rowOff>
    </xdr:to>
    <xdr:sp macro="" textlink="">
      <xdr:nvSpPr>
        <xdr:cNvPr id="278" name="AutoShape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14592300" y="4629150"/>
          <a:ext cx="2562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279" name="AutoShape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rrowheads="1"/>
        </xdr:cNvSpPr>
      </xdr:nvSpPr>
      <xdr:spPr bwMode="auto">
        <a:xfrm>
          <a:off x="15087600" y="4629150"/>
          <a:ext cx="20574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21</xdr:row>
      <xdr:rowOff>9525</xdr:rowOff>
    </xdr:to>
    <xdr:sp macro="" textlink="">
      <xdr:nvSpPr>
        <xdr:cNvPr id="283" name="AutoShape 14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rrowheads="1"/>
        </xdr:cNvSpPr>
      </xdr:nvSpPr>
      <xdr:spPr bwMode="auto">
        <a:xfrm>
          <a:off x="6858000" y="3086100"/>
          <a:ext cx="20574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13</xdr:row>
      <xdr:rowOff>9525</xdr:rowOff>
    </xdr:from>
    <xdr:to>
      <xdr:col>19</xdr:col>
      <xdr:colOff>9525</xdr:colOff>
      <xdr:row>16</xdr:row>
      <xdr:rowOff>0</xdr:rowOff>
    </xdr:to>
    <xdr:sp macro="" textlink="">
      <xdr:nvSpPr>
        <xdr:cNvPr id="284" name="AutoShape 117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104775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13</xdr:row>
      <xdr:rowOff>9525</xdr:rowOff>
    </xdr:from>
    <xdr:to>
      <xdr:col>25</xdr:col>
      <xdr:colOff>9525</xdr:colOff>
      <xdr:row>16</xdr:row>
      <xdr:rowOff>0</xdr:rowOff>
    </xdr:to>
    <xdr:sp macro="" textlink="">
      <xdr:nvSpPr>
        <xdr:cNvPr id="285" name="AutoShape 132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rrowheads="1"/>
        </xdr:cNvSpPr>
      </xdr:nvSpPr>
      <xdr:spPr bwMode="auto">
        <a:xfrm>
          <a:off x="14592300" y="2238375"/>
          <a:ext cx="25622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59635</xdr:colOff>
      <xdr:row>30</xdr:row>
      <xdr:rowOff>0</xdr:rowOff>
    </xdr:from>
    <xdr:to>
      <xdr:col>35</xdr:col>
      <xdr:colOff>483704</xdr:colOff>
      <xdr:row>38</xdr:row>
      <xdr:rowOff>26505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12128D9-C1AD-460E-A621-971BC58C46B7}"/>
            </a:ext>
          </a:extLst>
        </xdr:cNvPr>
        <xdr:cNvSpPr/>
      </xdr:nvSpPr>
      <xdr:spPr>
        <a:xfrm>
          <a:off x="5950226" y="5645426"/>
          <a:ext cx="2908852" cy="1729409"/>
        </a:xfrm>
        <a:prstGeom prst="roundRect">
          <a:avLst>
            <a:gd name="adj" fmla="val 7488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注意事項</a:t>
          </a:r>
          <a:endParaRPr kumimoji="1" lang="en-US" altLang="ja-JP" sz="11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r>
            <a:rPr kumimoji="1" lang="ja-JP" altLang="en-US" sz="110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１日目で対戦した試合は、</a:t>
          </a:r>
          <a:endParaRPr kumimoji="1" lang="en-US" altLang="ja-JP" sz="1100" u="dbl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その結果を反映させ</a:t>
          </a:r>
          <a:r>
            <a:rPr kumimoji="1" lang="ja-JP" altLang="en-US" sz="11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、残り４試合のうち、</a:t>
          </a:r>
          <a:endParaRPr kumimoji="1" lang="en-US" altLang="ja-JP" sz="11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３試合目終了後に昼食をとる。</a:t>
          </a:r>
          <a:endParaRPr kumimoji="1" lang="en-US" altLang="ja-JP" sz="11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なお、県大会出場の２チームが決定している場合の３・４位決定戦は行わない。</a:t>
          </a:r>
          <a:endParaRPr kumimoji="1" lang="en-US" altLang="ja-JP" sz="11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11</xdr:col>
      <xdr:colOff>0</xdr:colOff>
      <xdr:row>11</xdr:row>
      <xdr:rowOff>19050</xdr:rowOff>
    </xdr:to>
    <xdr:sp macro="" textlink="">
      <xdr:nvSpPr>
        <xdr:cNvPr id="6" name="AutoShape 115">
          <a:extLst>
            <a:ext uri="{FF2B5EF4-FFF2-40B4-BE49-F238E27FC236}">
              <a16:creationId xmlns:a16="http://schemas.microsoft.com/office/drawing/2014/main" id="{48599F58-629D-44E7-9D88-544FACFDAFF3}"/>
            </a:ext>
          </a:extLst>
        </xdr:cNvPr>
        <xdr:cNvSpPr>
          <a:spLocks noChangeArrowheads="1"/>
        </xdr:cNvSpPr>
      </xdr:nvSpPr>
      <xdr:spPr bwMode="auto">
        <a:xfrm>
          <a:off x="6797040" y="2324100"/>
          <a:ext cx="662940" cy="65913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13</xdr:row>
      <xdr:rowOff>0</xdr:rowOff>
    </xdr:from>
    <xdr:to>
      <xdr:col>13</xdr:col>
      <xdr:colOff>0</xdr:colOff>
      <xdr:row>16</xdr:row>
      <xdr:rowOff>19050</xdr:rowOff>
    </xdr:to>
    <xdr:sp macro="" textlink="">
      <xdr:nvSpPr>
        <xdr:cNvPr id="7" name="AutoShape 115">
          <a:extLst>
            <a:ext uri="{FF2B5EF4-FFF2-40B4-BE49-F238E27FC236}">
              <a16:creationId xmlns:a16="http://schemas.microsoft.com/office/drawing/2014/main" id="{035BEF86-0ACD-4E82-A828-4D79C1C52EAA}"/>
            </a:ext>
          </a:extLst>
        </xdr:cNvPr>
        <xdr:cNvSpPr>
          <a:spLocks noChangeArrowheads="1"/>
        </xdr:cNvSpPr>
      </xdr:nvSpPr>
      <xdr:spPr bwMode="auto">
        <a:xfrm>
          <a:off x="7239000" y="3390900"/>
          <a:ext cx="662940" cy="65913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11</xdr:col>
      <xdr:colOff>0</xdr:colOff>
      <xdr:row>21</xdr:row>
      <xdr:rowOff>19050</xdr:rowOff>
    </xdr:to>
    <xdr:sp macro="" textlink="">
      <xdr:nvSpPr>
        <xdr:cNvPr id="8" name="AutoShape 115">
          <a:extLst>
            <a:ext uri="{FF2B5EF4-FFF2-40B4-BE49-F238E27FC236}">
              <a16:creationId xmlns:a16="http://schemas.microsoft.com/office/drawing/2014/main" id="{5E792B93-971E-4183-8F61-23FF8A1E06C2}"/>
            </a:ext>
          </a:extLst>
        </xdr:cNvPr>
        <xdr:cNvSpPr>
          <a:spLocks noChangeArrowheads="1"/>
        </xdr:cNvSpPr>
      </xdr:nvSpPr>
      <xdr:spPr bwMode="auto">
        <a:xfrm>
          <a:off x="6797040" y="4457700"/>
          <a:ext cx="662940" cy="65913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9</xdr:row>
      <xdr:rowOff>0</xdr:rowOff>
    </xdr:from>
    <xdr:to>
      <xdr:col>33</xdr:col>
      <xdr:colOff>0</xdr:colOff>
      <xdr:row>12</xdr:row>
      <xdr:rowOff>19050</xdr:rowOff>
    </xdr:to>
    <xdr:sp macro="" textlink="">
      <xdr:nvSpPr>
        <xdr:cNvPr id="18" name="AutoShape 115">
          <a:extLst>
            <a:ext uri="{FF2B5EF4-FFF2-40B4-BE49-F238E27FC236}">
              <a16:creationId xmlns:a16="http://schemas.microsoft.com/office/drawing/2014/main" id="{B75661F0-3E2E-42A0-AC30-8A81F4536F51}"/>
            </a:ext>
          </a:extLst>
        </xdr:cNvPr>
        <xdr:cNvSpPr>
          <a:spLocks noChangeArrowheads="1"/>
        </xdr:cNvSpPr>
      </xdr:nvSpPr>
      <xdr:spPr bwMode="auto">
        <a:xfrm>
          <a:off x="6816436" y="10695709"/>
          <a:ext cx="665019" cy="64250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206829</xdr:colOff>
      <xdr:row>24</xdr:row>
      <xdr:rowOff>141514</xdr:rowOff>
    </xdr:from>
    <xdr:to>
      <xdr:col>41</xdr:col>
      <xdr:colOff>76200</xdr:colOff>
      <xdr:row>29</xdr:row>
      <xdr:rowOff>32657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501C3BBC-0A60-4E58-B037-23488D349146}"/>
            </a:ext>
          </a:extLst>
        </xdr:cNvPr>
        <xdr:cNvSpPr/>
      </xdr:nvSpPr>
      <xdr:spPr>
        <a:xfrm>
          <a:off x="206829" y="5606143"/>
          <a:ext cx="9231085" cy="1262743"/>
        </a:xfrm>
        <a:prstGeom prst="roundRect">
          <a:avLst>
            <a:gd name="adj" fmla="val 7088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第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試合後に昼食の時間とする。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審判は空いている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チームが行う。主審・副審は教職員で行う。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66"/>
  <sheetViews>
    <sheetView showZeros="0" tabSelected="1" view="pageBreakPreview" topLeftCell="A43" zoomScale="70" zoomScaleNormal="55" zoomScaleSheetLayoutView="70" workbookViewId="0">
      <selection activeCell="AX51" sqref="AX51"/>
    </sheetView>
  </sheetViews>
  <sheetFormatPr defaultRowHeight="13.2" x14ac:dyDescent="0.2"/>
  <cols>
    <col min="1" max="4" width="3.21875" customWidth="1"/>
    <col min="5" max="6" width="3.77734375" customWidth="1"/>
    <col min="7" max="27" width="3.21875" customWidth="1"/>
    <col min="28" max="29" width="3.88671875" customWidth="1"/>
    <col min="30" max="90" width="3.21875" customWidth="1"/>
  </cols>
  <sheetData>
    <row r="1" spans="1:44" ht="31.8" customHeight="1" x14ac:dyDescent="0.2">
      <c r="A1" s="199" t="s">
        <v>49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23"/>
    </row>
    <row r="2" spans="1:44" ht="21.75" customHeight="1" x14ac:dyDescent="0.2">
      <c r="A2" s="200" t="s">
        <v>79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124"/>
    </row>
    <row r="3" spans="1:44" s="37" customFormat="1" ht="23.25" customHeight="1" x14ac:dyDescent="0.2">
      <c r="A3" s="125" t="s">
        <v>101</v>
      </c>
      <c r="G3" s="2"/>
    </row>
    <row r="4" spans="1:44" s="37" customFormat="1" ht="23.25" customHeight="1" x14ac:dyDescent="0.2">
      <c r="A4" s="201" t="s">
        <v>50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</row>
    <row r="5" spans="1:44" s="37" customFormat="1" ht="34.799999999999997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</row>
    <row r="6" spans="1:44" s="37" customFormat="1" ht="23.25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</row>
    <row r="7" spans="1:44" ht="16.8" customHeight="1" x14ac:dyDescent="0.2">
      <c r="A7" s="189" t="s">
        <v>41</v>
      </c>
      <c r="B7" s="189"/>
      <c r="C7" s="189"/>
      <c r="D7" s="189"/>
      <c r="E7" s="183" t="s">
        <v>11</v>
      </c>
      <c r="F7" s="18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44" ht="16.8" customHeight="1" x14ac:dyDescent="0.2">
      <c r="A8" s="189"/>
      <c r="B8" s="189"/>
      <c r="C8" s="189"/>
      <c r="D8" s="189"/>
      <c r="E8" s="183"/>
      <c r="F8" s="183"/>
      <c r="G8" s="4"/>
      <c r="H8" s="4"/>
      <c r="I8" s="4"/>
      <c r="J8" s="4"/>
      <c r="K8" s="4"/>
      <c r="L8" s="4"/>
      <c r="M8" s="4"/>
      <c r="N8" s="5"/>
      <c r="O8" s="6"/>
      <c r="P8" s="3"/>
    </row>
    <row r="9" spans="1:44" ht="16.8" customHeight="1" x14ac:dyDescent="0.2">
      <c r="A9" s="7"/>
      <c r="E9" s="33"/>
      <c r="F9" s="34"/>
      <c r="G9" s="6"/>
      <c r="H9" s="6"/>
      <c r="I9" s="8"/>
      <c r="J9" s="8"/>
      <c r="K9" s="8" t="s">
        <v>0</v>
      </c>
      <c r="L9" s="8"/>
      <c r="M9" s="8"/>
      <c r="N9" s="9"/>
      <c r="O9" s="6"/>
      <c r="P9" s="3"/>
    </row>
    <row r="10" spans="1:44" ht="16.8" customHeight="1" x14ac:dyDescent="0.2">
      <c r="A10" s="7"/>
      <c r="E10" s="33"/>
      <c r="F10" s="34"/>
      <c r="G10" s="6"/>
      <c r="H10" s="6"/>
      <c r="I10" s="10" t="str">
        <f>IF(J9="","",IF(J9&gt;L9,1,0)+IF(J10&gt;L10,1,0)+IF(J11&gt;L11,1,0))</f>
        <v/>
      </c>
      <c r="J10" s="8"/>
      <c r="K10" s="8" t="s">
        <v>0</v>
      </c>
      <c r="L10" s="8"/>
      <c r="M10" s="10" t="str">
        <f>IF(L9="","",IF(L9&gt;J9,1,0)+IF(L10&gt;J10,1,0)+IF(L11&gt;J11,1,0))</f>
        <v/>
      </c>
      <c r="N10" s="9"/>
      <c r="O10" s="6"/>
      <c r="P10" s="3"/>
      <c r="X10" s="186" t="s">
        <v>43</v>
      </c>
      <c r="Y10" s="187"/>
      <c r="Z10" s="187"/>
      <c r="AA10" s="187"/>
      <c r="AB10" s="184" t="s">
        <v>3</v>
      </c>
      <c r="AC10" s="184"/>
      <c r="AD10" s="6"/>
      <c r="AE10" s="6"/>
      <c r="AF10" s="6"/>
      <c r="AG10" s="6"/>
      <c r="AH10" s="6"/>
      <c r="AI10" s="6"/>
      <c r="AJ10" s="6"/>
      <c r="AK10" s="6"/>
      <c r="AL10" s="6"/>
    </row>
    <row r="11" spans="1:44" ht="16.8" customHeight="1" x14ac:dyDescent="0.2">
      <c r="A11" s="7"/>
      <c r="E11" s="33"/>
      <c r="F11" s="34"/>
      <c r="G11" s="6"/>
      <c r="H11" s="6"/>
      <c r="I11" s="8"/>
      <c r="J11" s="8"/>
      <c r="K11" s="8" t="s">
        <v>0</v>
      </c>
      <c r="L11" s="8"/>
      <c r="M11" s="8"/>
      <c r="N11" s="172" t="s">
        <v>54</v>
      </c>
      <c r="O11" s="6"/>
      <c r="P11" s="6"/>
      <c r="X11" s="187"/>
      <c r="Y11" s="187"/>
      <c r="Z11" s="187"/>
      <c r="AA11" s="187"/>
      <c r="AB11" s="184"/>
      <c r="AC11" s="184"/>
      <c r="AD11" s="4"/>
      <c r="AE11" s="4"/>
      <c r="AF11" s="4"/>
      <c r="AG11" s="4"/>
      <c r="AH11" s="4"/>
      <c r="AI11" s="5"/>
      <c r="AJ11" s="6"/>
      <c r="AK11" s="6"/>
      <c r="AL11" s="6"/>
    </row>
    <row r="12" spans="1:44" ht="16.8" customHeight="1" x14ac:dyDescent="0.2">
      <c r="A12" s="189" t="s">
        <v>45</v>
      </c>
      <c r="B12" s="189"/>
      <c r="C12" s="189"/>
      <c r="D12" s="189"/>
      <c r="E12" s="184" t="s">
        <v>12</v>
      </c>
      <c r="F12" s="184"/>
      <c r="G12" s="6"/>
      <c r="H12" s="6"/>
      <c r="I12" s="6"/>
      <c r="J12" s="6"/>
      <c r="K12" s="6"/>
      <c r="L12" s="6"/>
      <c r="M12" s="6"/>
      <c r="N12" s="41"/>
      <c r="O12" s="11"/>
      <c r="P12" s="5"/>
      <c r="X12" s="33"/>
      <c r="Y12" s="33"/>
      <c r="Z12" s="33"/>
      <c r="AA12" s="33"/>
      <c r="AB12" s="35"/>
      <c r="AC12" s="36"/>
      <c r="AD12" s="8"/>
      <c r="AE12" s="8"/>
      <c r="AF12" s="8" t="s">
        <v>0</v>
      </c>
      <c r="AG12" s="8"/>
      <c r="AH12" s="8"/>
      <c r="AI12" s="172" t="s">
        <v>57</v>
      </c>
      <c r="AJ12" s="19"/>
      <c r="AK12" s="19"/>
      <c r="AL12" s="6"/>
    </row>
    <row r="13" spans="1:44" ht="16.8" customHeight="1" x14ac:dyDescent="0.2">
      <c r="A13" s="189"/>
      <c r="B13" s="189"/>
      <c r="C13" s="189"/>
      <c r="D13" s="189"/>
      <c r="E13" s="184"/>
      <c r="F13" s="184"/>
      <c r="G13" s="4"/>
      <c r="H13" s="4"/>
      <c r="I13" s="4"/>
      <c r="J13" s="4"/>
      <c r="K13" s="4"/>
      <c r="L13" s="4"/>
      <c r="M13" s="12"/>
      <c r="N13" s="41" t="s">
        <v>1</v>
      </c>
      <c r="O13" s="6"/>
      <c r="P13" s="9"/>
      <c r="X13" s="33"/>
      <c r="Y13" s="33"/>
      <c r="Z13" s="122"/>
      <c r="AA13" s="33"/>
      <c r="AB13" s="35"/>
      <c r="AC13" s="36"/>
      <c r="AD13" s="10" t="str">
        <f>IF(AE12="","",IF(AE12&gt;AG12,1,0)+IF(AE13&gt;AG13,1,0)+IF(AE14&gt;AG14,1,0))</f>
        <v/>
      </c>
      <c r="AE13" s="8"/>
      <c r="AF13" s="8" t="s">
        <v>0</v>
      </c>
      <c r="AG13" s="8"/>
      <c r="AH13" s="10" t="str">
        <f>IF(AG12="","",IF(AG12&gt;AE12,1,0)+IF(AG13&gt;AE13,1,0)+IF(AG14&gt;AE14,1,0))</f>
        <v/>
      </c>
      <c r="AI13" s="24"/>
      <c r="AL13" s="6"/>
    </row>
    <row r="14" spans="1:44" ht="16.8" customHeight="1" x14ac:dyDescent="0.2">
      <c r="A14" s="7"/>
      <c r="E14" s="33"/>
      <c r="F14" s="34"/>
      <c r="G14" s="8"/>
      <c r="H14" s="8"/>
      <c r="I14" s="8" t="s">
        <v>0</v>
      </c>
      <c r="J14" s="8"/>
      <c r="K14" s="8"/>
      <c r="M14" s="12"/>
      <c r="N14" s="42" t="s">
        <v>55</v>
      </c>
      <c r="O14" s="6"/>
      <c r="P14" s="9"/>
      <c r="X14" s="33"/>
      <c r="Y14" s="33"/>
      <c r="Z14" s="122"/>
      <c r="AA14" s="122"/>
      <c r="AB14" s="35"/>
      <c r="AC14" s="36"/>
      <c r="AD14" s="8"/>
      <c r="AE14" s="8"/>
      <c r="AF14" s="8" t="s">
        <v>0</v>
      </c>
      <c r="AG14" s="8"/>
      <c r="AH14" s="8"/>
      <c r="AI14" s="6" t="s">
        <v>1</v>
      </c>
      <c r="AJ14" s="20"/>
      <c r="AK14" s="21"/>
      <c r="AL14" s="12"/>
    </row>
    <row r="15" spans="1:44" ht="16.8" customHeight="1" x14ac:dyDescent="0.2">
      <c r="A15" s="7"/>
      <c r="E15" s="33"/>
      <c r="F15" s="34"/>
      <c r="G15" s="10" t="str">
        <f>IF(H14="","",IF(H14&gt;J14,1,0)+IF(H15&gt;J15,1,0)+IF(H16&gt;J16,1,0))</f>
        <v/>
      </c>
      <c r="H15" s="8"/>
      <c r="I15" s="8" t="s">
        <v>0</v>
      </c>
      <c r="J15" s="8"/>
      <c r="K15" s="10" t="str">
        <f>IF(J14="","",IF(J14&gt;H14,1,0)+IF(J15&gt;H15,1,0)+IF(J16&gt;H16,1,0))</f>
        <v/>
      </c>
      <c r="L15" s="173" t="s">
        <v>53</v>
      </c>
      <c r="M15" s="11"/>
      <c r="N15" s="4"/>
      <c r="O15" s="6"/>
      <c r="P15" s="9"/>
      <c r="X15" s="188" t="s">
        <v>42</v>
      </c>
      <c r="Y15" s="189"/>
      <c r="Z15" s="189"/>
      <c r="AA15" s="189"/>
      <c r="AB15" s="184" t="s">
        <v>16</v>
      </c>
      <c r="AC15" s="184"/>
      <c r="AD15" s="6"/>
      <c r="AE15" s="6"/>
      <c r="AF15" s="6"/>
      <c r="AG15" s="6"/>
      <c r="AH15" s="6"/>
      <c r="AI15" s="44" t="s">
        <v>94</v>
      </c>
      <c r="AJ15" s="12"/>
      <c r="AK15" s="9"/>
      <c r="AL15" s="12"/>
    </row>
    <row r="16" spans="1:44" ht="16.8" customHeight="1" thickBot="1" x14ac:dyDescent="0.25">
      <c r="A16" s="7"/>
      <c r="E16" s="33"/>
      <c r="F16" s="34"/>
      <c r="G16" s="8"/>
      <c r="H16" s="8"/>
      <c r="I16" s="8" t="s">
        <v>0</v>
      </c>
      <c r="J16" s="8"/>
      <c r="K16" s="8"/>
      <c r="L16" s="38" t="s">
        <v>1</v>
      </c>
      <c r="M16" s="12"/>
      <c r="N16" s="6"/>
      <c r="O16" s="6"/>
      <c r="P16" s="9"/>
      <c r="R16" s="141" t="s">
        <v>63</v>
      </c>
      <c r="X16" s="189"/>
      <c r="Y16" s="189"/>
      <c r="Z16" s="189"/>
      <c r="AA16" s="189"/>
      <c r="AB16" s="184"/>
      <c r="AC16" s="184"/>
      <c r="AD16" s="4"/>
      <c r="AE16" s="4"/>
      <c r="AF16" s="4"/>
      <c r="AG16" s="4"/>
      <c r="AH16" s="4"/>
      <c r="AI16" s="4"/>
      <c r="AJ16" s="6"/>
      <c r="AK16" s="9"/>
      <c r="AL16" s="12"/>
      <c r="AM16" s="141" t="s">
        <v>64</v>
      </c>
    </row>
    <row r="17" spans="1:43" ht="16.8" customHeight="1" thickTop="1" x14ac:dyDescent="0.2">
      <c r="A17" s="189" t="s">
        <v>46</v>
      </c>
      <c r="B17" s="189"/>
      <c r="C17" s="189"/>
      <c r="D17" s="189"/>
      <c r="E17" s="184" t="s">
        <v>13</v>
      </c>
      <c r="F17" s="184"/>
      <c r="G17" s="14"/>
      <c r="H17" s="14"/>
      <c r="I17" s="14"/>
      <c r="J17" s="14"/>
      <c r="K17" s="14"/>
      <c r="L17" s="39" t="s">
        <v>48</v>
      </c>
      <c r="M17" s="12"/>
      <c r="N17" s="6"/>
      <c r="O17" s="6"/>
      <c r="P17" s="9"/>
      <c r="Q17" s="22"/>
      <c r="R17" s="190"/>
      <c r="S17" s="191"/>
      <c r="T17" s="191"/>
      <c r="U17" s="191"/>
      <c r="V17" s="192"/>
      <c r="X17" s="33"/>
      <c r="Y17" s="33"/>
      <c r="Z17" s="122"/>
      <c r="AA17" s="122"/>
      <c r="AB17" s="35"/>
      <c r="AC17" s="36"/>
      <c r="AD17" s="6"/>
      <c r="AE17" s="6"/>
      <c r="AF17" s="8"/>
      <c r="AG17" s="8"/>
      <c r="AH17" s="8" t="s">
        <v>0</v>
      </c>
      <c r="AI17" s="8"/>
      <c r="AJ17" s="8"/>
      <c r="AK17" s="172" t="s">
        <v>95</v>
      </c>
      <c r="AL17" s="12"/>
      <c r="AM17" s="190"/>
      <c r="AN17" s="191"/>
      <c r="AO17" s="191"/>
      <c r="AP17" s="191"/>
      <c r="AQ17" s="192"/>
    </row>
    <row r="18" spans="1:43" ht="16.8" customHeight="1" thickBot="1" x14ac:dyDescent="0.25">
      <c r="A18" s="189"/>
      <c r="B18" s="189"/>
      <c r="C18" s="189"/>
      <c r="D18" s="189"/>
      <c r="E18" s="184"/>
      <c r="F18" s="184"/>
      <c r="G18" s="6"/>
      <c r="H18" s="6"/>
      <c r="I18" s="6"/>
      <c r="J18" s="6"/>
      <c r="K18" s="6"/>
      <c r="L18" s="6"/>
      <c r="M18" s="6"/>
      <c r="N18" s="6"/>
      <c r="O18" s="6"/>
      <c r="P18" s="171" t="s">
        <v>97</v>
      </c>
      <c r="Q18" s="23"/>
      <c r="R18" s="193"/>
      <c r="S18" s="194"/>
      <c r="T18" s="194"/>
      <c r="U18" s="194"/>
      <c r="V18" s="195"/>
      <c r="X18" s="33"/>
      <c r="Y18" s="33"/>
      <c r="Z18" s="122"/>
      <c r="AA18" s="122"/>
      <c r="AB18" s="35"/>
      <c r="AC18" s="36"/>
      <c r="AD18" s="6"/>
      <c r="AE18" s="6"/>
      <c r="AF18" s="10" t="str">
        <f>IF(AG17="","",IF(AG17&gt;AI17,1,0)+IF(AG18&gt;AI18,1,0)+IF(AG19&gt;AI19,1,0))</f>
        <v/>
      </c>
      <c r="AG18" s="8"/>
      <c r="AH18" s="8" t="s">
        <v>0</v>
      </c>
      <c r="AI18" s="8"/>
      <c r="AJ18" s="10" t="str">
        <f>IF(AI17="","",IF(AI17&gt;AG17,1,0)+IF(AI18&gt;AG18,1,0)+IF(AI19&gt;AG19,1,0))</f>
        <v/>
      </c>
      <c r="AK18" s="9"/>
      <c r="AL18" s="11"/>
      <c r="AM18" s="193"/>
      <c r="AN18" s="194"/>
      <c r="AO18" s="194"/>
      <c r="AP18" s="194"/>
      <c r="AQ18" s="195"/>
    </row>
    <row r="19" spans="1:43" ht="16.8" customHeight="1" thickTop="1" x14ac:dyDescent="0.2">
      <c r="A19" s="7"/>
      <c r="E19" s="33"/>
      <c r="F19" s="34"/>
      <c r="G19" s="6"/>
      <c r="H19" s="6"/>
      <c r="I19" s="6"/>
      <c r="J19" s="6"/>
      <c r="K19" s="8"/>
      <c r="L19" s="8"/>
      <c r="M19" s="8" t="s">
        <v>0</v>
      </c>
      <c r="N19" s="8"/>
      <c r="O19" s="8"/>
      <c r="P19" s="40"/>
      <c r="Q19" s="18"/>
      <c r="X19" s="33"/>
      <c r="Y19" s="33"/>
      <c r="Z19" s="122"/>
      <c r="AA19" s="122"/>
      <c r="AB19" s="35"/>
      <c r="AC19" s="36"/>
      <c r="AD19" s="6"/>
      <c r="AE19" s="6"/>
      <c r="AF19" s="8"/>
      <c r="AG19" s="8"/>
      <c r="AH19" s="8" t="s">
        <v>0</v>
      </c>
      <c r="AI19" s="8"/>
      <c r="AJ19" s="8"/>
      <c r="AK19" s="9" t="s">
        <v>1</v>
      </c>
      <c r="AL19" s="12"/>
    </row>
    <row r="20" spans="1:43" ht="16.8" customHeight="1" x14ac:dyDescent="0.2">
      <c r="A20" s="7"/>
      <c r="E20" s="33"/>
      <c r="F20" s="34"/>
      <c r="G20" s="6"/>
      <c r="H20" s="6"/>
      <c r="I20" s="6"/>
      <c r="J20" s="6"/>
      <c r="K20" s="10" t="str">
        <f>IF(L19="","",IF(L19&gt;N19,1,0)+IF(L20&gt;N20,1,0)+IF(L21&gt;N21,1,0))</f>
        <v/>
      </c>
      <c r="L20" s="8"/>
      <c r="M20" s="8" t="s">
        <v>0</v>
      </c>
      <c r="N20" s="8"/>
      <c r="O20" s="10" t="str">
        <f>IF(N19="","",IF(N19&gt;L19,1,0)+IF(N20&gt;L20,1,0)+IF(N21&gt;L21,1,0))</f>
        <v/>
      </c>
      <c r="P20" s="41"/>
      <c r="X20" s="188" t="s">
        <v>52</v>
      </c>
      <c r="Y20" s="189"/>
      <c r="Z20" s="189"/>
      <c r="AA20" s="189"/>
      <c r="AB20" s="184" t="s">
        <v>17</v>
      </c>
      <c r="AC20" s="184"/>
      <c r="AD20" s="6"/>
      <c r="AE20" s="6"/>
      <c r="AF20" s="6"/>
      <c r="AG20" s="6"/>
      <c r="AH20" s="6"/>
      <c r="AI20" s="6"/>
      <c r="AJ20" s="6"/>
      <c r="AK20" s="13" t="s">
        <v>96</v>
      </c>
      <c r="AL20" s="12"/>
    </row>
    <row r="21" spans="1:43" ht="16.8" customHeight="1" x14ac:dyDescent="0.2">
      <c r="A21" s="7"/>
      <c r="E21" s="33"/>
      <c r="F21" s="34"/>
      <c r="G21" s="6"/>
      <c r="H21" s="6"/>
      <c r="I21" s="6"/>
      <c r="J21" s="6"/>
      <c r="K21" s="8"/>
      <c r="L21" s="8"/>
      <c r="M21" s="8" t="s">
        <v>0</v>
      </c>
      <c r="N21" s="8"/>
      <c r="O21" s="8"/>
      <c r="P21" s="41" t="s">
        <v>1</v>
      </c>
      <c r="X21" s="189"/>
      <c r="Y21" s="189"/>
      <c r="Z21" s="189"/>
      <c r="AA21" s="189"/>
      <c r="AB21" s="184"/>
      <c r="AC21" s="184"/>
      <c r="AD21" s="4"/>
      <c r="AE21" s="4"/>
      <c r="AF21" s="4"/>
      <c r="AG21" s="4"/>
      <c r="AH21" s="4"/>
      <c r="AI21" s="5"/>
      <c r="AJ21" s="6"/>
      <c r="AK21" s="9"/>
      <c r="AL21" s="12"/>
    </row>
    <row r="22" spans="1:43" ht="16.8" customHeight="1" x14ac:dyDescent="0.2">
      <c r="A22" s="188" t="s">
        <v>44</v>
      </c>
      <c r="B22" s="189"/>
      <c r="C22" s="189"/>
      <c r="D22" s="189"/>
      <c r="E22" s="184" t="s">
        <v>14</v>
      </c>
      <c r="F22" s="184"/>
      <c r="G22" s="6"/>
      <c r="H22" s="6"/>
      <c r="I22" s="6"/>
      <c r="J22" s="6"/>
      <c r="K22" s="6"/>
      <c r="L22" s="6"/>
      <c r="M22" s="6"/>
      <c r="N22" s="6"/>
      <c r="O22" s="6"/>
      <c r="P22" s="42" t="s">
        <v>56</v>
      </c>
      <c r="X22" s="1"/>
      <c r="Y22" s="1"/>
      <c r="Z22" s="1"/>
      <c r="AA22" s="1"/>
      <c r="AB22" s="35"/>
      <c r="AC22" s="36"/>
      <c r="AD22" s="8"/>
      <c r="AE22" s="8"/>
      <c r="AF22" s="8" t="s">
        <v>0</v>
      </c>
      <c r="AG22" s="8"/>
      <c r="AH22" s="8"/>
      <c r="AI22" s="172" t="s">
        <v>19</v>
      </c>
      <c r="AJ22" s="14"/>
      <c r="AK22" s="26"/>
      <c r="AL22" s="12"/>
    </row>
    <row r="23" spans="1:43" ht="16.8" customHeight="1" x14ac:dyDescent="0.2">
      <c r="A23" s="189"/>
      <c r="B23" s="189"/>
      <c r="C23" s="189"/>
      <c r="D23" s="189"/>
      <c r="E23" s="184"/>
      <c r="F23" s="184"/>
      <c r="G23" s="4"/>
      <c r="H23" s="4"/>
      <c r="I23" s="4"/>
      <c r="J23" s="4"/>
      <c r="K23" s="4"/>
      <c r="L23" s="4"/>
      <c r="M23" s="4"/>
      <c r="N23" s="5"/>
      <c r="O23" s="6"/>
      <c r="P23" s="9"/>
      <c r="X23" s="33"/>
      <c r="Y23" s="33"/>
      <c r="Z23" s="33"/>
      <c r="AA23" s="33"/>
      <c r="AB23" s="35"/>
      <c r="AC23" s="36"/>
      <c r="AD23" s="10" t="str">
        <f>IF(AE22="","",IF(AE22&gt;AG22,1,0)+IF(AE23&gt;AG23,1,0)+IF(AE24&gt;AG24,1,0))</f>
        <v/>
      </c>
      <c r="AE23" s="8"/>
      <c r="AF23" s="8" t="s">
        <v>0</v>
      </c>
      <c r="AG23" s="8"/>
      <c r="AH23" s="10" t="str">
        <f>IF(AG22="","",IF(AG22&gt;AE22,1,0)+IF(AG23&gt;AE23,1,0)+IF(AG24&gt;AE24,1,0))</f>
        <v/>
      </c>
      <c r="AI23" s="9"/>
      <c r="AJ23" s="6"/>
      <c r="AK23" s="6"/>
      <c r="AL23" s="6"/>
    </row>
    <row r="24" spans="1:43" ht="16.8" customHeight="1" x14ac:dyDescent="0.2">
      <c r="A24" s="7"/>
      <c r="E24" s="33"/>
      <c r="F24" s="34"/>
      <c r="G24" s="6"/>
      <c r="H24" s="6"/>
      <c r="I24" s="8"/>
      <c r="J24" s="8"/>
      <c r="K24" s="8" t="s">
        <v>0</v>
      </c>
      <c r="L24" s="8"/>
      <c r="M24" s="8"/>
      <c r="N24" s="172" t="s">
        <v>80</v>
      </c>
      <c r="O24" s="6"/>
      <c r="P24" s="9"/>
      <c r="X24" s="33"/>
      <c r="Y24" s="33"/>
      <c r="Z24" s="33"/>
      <c r="AA24" s="33"/>
      <c r="AB24" s="35"/>
      <c r="AC24" s="36"/>
      <c r="AD24" s="8"/>
      <c r="AE24" s="8"/>
      <c r="AF24" s="8" t="s">
        <v>0</v>
      </c>
      <c r="AG24" s="8"/>
      <c r="AH24" s="8"/>
      <c r="AI24" s="9" t="s">
        <v>1</v>
      </c>
      <c r="AJ24" s="6"/>
      <c r="AK24" s="6"/>
      <c r="AL24" s="6"/>
    </row>
    <row r="25" spans="1:43" ht="16.8" customHeight="1" x14ac:dyDescent="0.2">
      <c r="A25" s="7"/>
      <c r="E25" s="33"/>
      <c r="F25" s="34"/>
      <c r="G25" s="6"/>
      <c r="H25" s="6"/>
      <c r="I25" s="10" t="str">
        <f>IF(J24="","",IF(J24&gt;L24,1,0)+IF(J25&gt;L25,1,0)+IF(J26&gt;L26,1,0))</f>
        <v/>
      </c>
      <c r="J25" s="8"/>
      <c r="K25" s="8" t="s">
        <v>0</v>
      </c>
      <c r="L25" s="8"/>
      <c r="M25" s="10" t="str">
        <f>IF(L24="","",IF(L24&gt;J24,1,0)+IF(L25&gt;J25,1,0)+IF(L26&gt;J26,1,0))</f>
        <v/>
      </c>
      <c r="N25" s="41"/>
      <c r="O25" s="4"/>
      <c r="P25" s="4"/>
      <c r="X25" s="189" t="s">
        <v>51</v>
      </c>
      <c r="Y25" s="189"/>
      <c r="Z25" s="189"/>
      <c r="AA25" s="189"/>
      <c r="AB25" s="184" t="s">
        <v>18</v>
      </c>
      <c r="AC25" s="184"/>
      <c r="AD25" s="14"/>
      <c r="AE25" s="14"/>
      <c r="AF25" s="14"/>
      <c r="AG25" s="14"/>
      <c r="AH25" s="14"/>
      <c r="AI25" s="45" t="s">
        <v>82</v>
      </c>
      <c r="AJ25" s="6"/>
      <c r="AK25" s="6"/>
      <c r="AL25" s="3"/>
    </row>
    <row r="26" spans="1:43" ht="16.8" customHeight="1" x14ac:dyDescent="0.2">
      <c r="A26" s="7"/>
      <c r="E26" s="33"/>
      <c r="F26" s="34"/>
      <c r="G26" s="6"/>
      <c r="H26" s="6"/>
      <c r="I26" s="8"/>
      <c r="J26" s="8"/>
      <c r="K26" s="8" t="s">
        <v>0</v>
      </c>
      <c r="L26" s="8"/>
      <c r="M26" s="8"/>
      <c r="N26" s="41" t="s">
        <v>1</v>
      </c>
      <c r="O26" s="6"/>
      <c r="P26" s="6"/>
      <c r="X26" s="189"/>
      <c r="Y26" s="189"/>
      <c r="Z26" s="189"/>
      <c r="AA26" s="189"/>
      <c r="AB26" s="184"/>
      <c r="AC26" s="184"/>
      <c r="AD26" s="6"/>
      <c r="AE26" s="6"/>
      <c r="AF26" s="6"/>
      <c r="AG26" s="6"/>
      <c r="AH26" s="6"/>
      <c r="AI26" s="6"/>
      <c r="AJ26" s="6"/>
      <c r="AK26" s="6"/>
      <c r="AL26" s="6"/>
    </row>
    <row r="27" spans="1:43" ht="16.8" customHeight="1" x14ac:dyDescent="0.2">
      <c r="A27" s="186" t="s">
        <v>47</v>
      </c>
      <c r="B27" s="187"/>
      <c r="C27" s="187"/>
      <c r="D27" s="187"/>
      <c r="E27" s="183" t="s">
        <v>15</v>
      </c>
      <c r="F27" s="183"/>
      <c r="G27" s="14"/>
      <c r="H27" s="14"/>
      <c r="I27" s="14"/>
      <c r="J27" s="14"/>
      <c r="K27" s="14"/>
      <c r="L27" s="14"/>
      <c r="M27" s="14"/>
      <c r="N27" s="39" t="s">
        <v>81</v>
      </c>
      <c r="O27" s="6"/>
      <c r="P27" s="6"/>
    </row>
    <row r="28" spans="1:43" ht="16.8" customHeight="1" x14ac:dyDescent="0.2">
      <c r="A28" s="187"/>
      <c r="B28" s="187"/>
      <c r="C28" s="187"/>
      <c r="D28" s="187"/>
      <c r="E28" s="183"/>
      <c r="F28" s="183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43" ht="16.8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6.8" customHeight="1" x14ac:dyDescent="0.2"/>
    <row r="31" spans="1:43" ht="16.8" customHeight="1" x14ac:dyDescent="0.2">
      <c r="A31" s="196"/>
      <c r="B31" s="196"/>
      <c r="C31" s="196"/>
      <c r="D31" s="196"/>
      <c r="E31" s="185" t="s">
        <v>59</v>
      </c>
      <c r="F31" s="185"/>
      <c r="G31" s="6"/>
      <c r="H31" s="6"/>
      <c r="I31" s="6"/>
      <c r="J31" s="6"/>
      <c r="K31" s="6"/>
      <c r="L31" s="6"/>
      <c r="M31" s="14"/>
      <c r="N31" s="14"/>
      <c r="O31" s="14"/>
      <c r="P31" s="17"/>
      <c r="U31" s="19"/>
      <c r="X31" s="197"/>
      <c r="Y31" s="197"/>
      <c r="Z31" s="197"/>
      <c r="AA31" s="197"/>
      <c r="AB31" s="202" t="s">
        <v>83</v>
      </c>
      <c r="AC31" s="202"/>
      <c r="AD31" s="3"/>
      <c r="AE31" s="3"/>
      <c r="AF31" s="3"/>
      <c r="AG31" s="3"/>
      <c r="AH31" s="3"/>
      <c r="AI31" s="3"/>
      <c r="AJ31" s="3"/>
      <c r="AK31" s="3"/>
      <c r="AL31" s="3"/>
    </row>
    <row r="32" spans="1:43" ht="16.8" customHeight="1" x14ac:dyDescent="0.2">
      <c r="A32" s="196"/>
      <c r="B32" s="196"/>
      <c r="C32" s="196"/>
      <c r="D32" s="196"/>
      <c r="E32" s="185"/>
      <c r="F32" s="185"/>
      <c r="G32" s="4"/>
      <c r="H32" s="4"/>
      <c r="I32" s="4"/>
      <c r="J32" s="4"/>
      <c r="K32" s="4"/>
      <c r="L32" s="4"/>
      <c r="M32" s="6"/>
      <c r="N32" s="6"/>
      <c r="O32" s="6"/>
      <c r="P32" s="21"/>
      <c r="U32" s="19"/>
      <c r="X32" s="197"/>
      <c r="Y32" s="197"/>
      <c r="Z32" s="197"/>
      <c r="AA32" s="197"/>
      <c r="AB32" s="202"/>
      <c r="AC32" s="202"/>
      <c r="AD32" s="4"/>
      <c r="AE32" s="4"/>
      <c r="AF32" s="4"/>
      <c r="AG32" s="4"/>
      <c r="AH32" s="4"/>
      <c r="AI32" s="4"/>
      <c r="AJ32" s="4"/>
      <c r="AK32" s="5"/>
      <c r="AL32" s="6"/>
    </row>
    <row r="33" spans="1:43" ht="16.8" customHeight="1" x14ac:dyDescent="0.2">
      <c r="E33" s="134"/>
      <c r="F33" s="135"/>
      <c r="K33" s="8"/>
      <c r="L33" s="8"/>
      <c r="M33" s="8" t="s">
        <v>0</v>
      </c>
      <c r="N33" s="8"/>
      <c r="O33" s="8"/>
      <c r="P33" s="172" t="s">
        <v>89</v>
      </c>
      <c r="U33" s="19"/>
      <c r="X33" s="7"/>
      <c r="AB33" s="136"/>
      <c r="AC33" s="137"/>
      <c r="AD33" s="6"/>
      <c r="AE33" s="6"/>
      <c r="AF33" s="8"/>
      <c r="AG33" s="8"/>
      <c r="AH33" s="8" t="s">
        <v>0</v>
      </c>
      <c r="AI33" s="8"/>
      <c r="AJ33" s="8"/>
      <c r="AK33" s="9"/>
      <c r="AL33" s="6"/>
    </row>
    <row r="34" spans="1:43" ht="16.8" customHeight="1" thickBot="1" x14ac:dyDescent="0.25">
      <c r="C34" s="19"/>
      <c r="E34" s="134"/>
      <c r="F34" s="135"/>
      <c r="K34" s="10" t="str">
        <f>IF(L33="","",IF(L33&gt;N33,1,0)+IF(L34&gt;N34,1,0)+IF(L35&gt;N35,1,0))</f>
        <v/>
      </c>
      <c r="L34" s="8"/>
      <c r="M34" s="8" t="s">
        <v>0</v>
      </c>
      <c r="N34" s="8"/>
      <c r="O34" s="10" t="str">
        <f>IF(N33="","",IF(N33&gt;L33,1,0)+IF(N34&gt;L34,1,0)+IF(N35&gt;L35,1,0))</f>
        <v/>
      </c>
      <c r="P34" s="24"/>
      <c r="R34" s="142" t="s">
        <v>61</v>
      </c>
      <c r="X34" s="7"/>
      <c r="AB34" s="136"/>
      <c r="AC34" s="137"/>
      <c r="AD34" s="6"/>
      <c r="AE34" s="6"/>
      <c r="AF34" s="10" t="str">
        <f>IF(AG33="","",IF(AG33&gt;AI33,1,0)+IF(AG34&gt;AI34,1,0)+IF(AG35&gt;AI35,1,0))</f>
        <v/>
      </c>
      <c r="AG34" s="8"/>
      <c r="AH34" s="8" t="s">
        <v>0</v>
      </c>
      <c r="AI34" s="8"/>
      <c r="AJ34" s="10" t="str">
        <f>IF(AI33="","",IF(AI33&gt;AG33,1,0)+IF(AI34&gt;AG34,1,0)+IF(AI35&gt;AG35,1,0))</f>
        <v/>
      </c>
      <c r="AK34" s="9"/>
      <c r="AL34" s="6"/>
      <c r="AM34" s="141" t="s">
        <v>62</v>
      </c>
    </row>
    <row r="35" spans="1:43" ht="16.8" customHeight="1" thickTop="1" x14ac:dyDescent="0.2">
      <c r="C35" s="19"/>
      <c r="D35" s="19"/>
      <c r="E35" s="134"/>
      <c r="F35" s="135"/>
      <c r="K35" s="8"/>
      <c r="L35" s="8"/>
      <c r="M35" s="8" t="s">
        <v>0</v>
      </c>
      <c r="N35" s="8"/>
      <c r="O35" s="8"/>
      <c r="P35" s="9" t="s">
        <v>9</v>
      </c>
      <c r="Q35" s="16"/>
      <c r="R35" s="190"/>
      <c r="S35" s="191"/>
      <c r="T35" s="191"/>
      <c r="U35" s="191"/>
      <c r="V35" s="192"/>
      <c r="X35" s="7"/>
      <c r="AB35" s="136"/>
      <c r="AC35" s="137"/>
      <c r="AD35" s="6"/>
      <c r="AE35" s="6"/>
      <c r="AF35" s="8"/>
      <c r="AG35" s="8"/>
      <c r="AH35" s="8" t="s">
        <v>0</v>
      </c>
      <c r="AI35" s="8"/>
      <c r="AJ35" s="8"/>
      <c r="AK35" s="172" t="s">
        <v>84</v>
      </c>
      <c r="AL35" s="6"/>
      <c r="AM35" s="190"/>
      <c r="AN35" s="191"/>
      <c r="AO35" s="191"/>
      <c r="AP35" s="191"/>
      <c r="AQ35" s="192"/>
    </row>
    <row r="36" spans="1:43" ht="16.8" customHeight="1" thickBot="1" x14ac:dyDescent="0.25">
      <c r="A36" s="196"/>
      <c r="B36" s="196"/>
      <c r="C36" s="196"/>
      <c r="D36" s="196"/>
      <c r="E36" s="185" t="s">
        <v>81</v>
      </c>
      <c r="F36" s="185"/>
      <c r="G36" s="6"/>
      <c r="H36" s="6"/>
      <c r="I36" s="6"/>
      <c r="J36" s="6"/>
      <c r="K36" s="6"/>
      <c r="L36" s="28"/>
      <c r="M36" s="14"/>
      <c r="N36" s="14"/>
      <c r="O36" s="6"/>
      <c r="P36" s="25" t="s">
        <v>90</v>
      </c>
      <c r="Q36" s="43"/>
      <c r="R36" s="193"/>
      <c r="S36" s="194"/>
      <c r="T36" s="194"/>
      <c r="U36" s="194"/>
      <c r="V36" s="195"/>
      <c r="X36" s="197"/>
      <c r="Y36" s="197"/>
      <c r="Z36" s="197"/>
      <c r="AA36" s="197"/>
      <c r="AB36" s="185" t="s">
        <v>65</v>
      </c>
      <c r="AC36" s="185"/>
      <c r="AD36" s="6"/>
      <c r="AE36" s="6"/>
      <c r="AF36" s="6"/>
      <c r="AG36" s="6"/>
      <c r="AH36" s="6"/>
      <c r="AI36" s="6"/>
      <c r="AJ36" s="6"/>
      <c r="AK36" s="9" t="s">
        <v>1</v>
      </c>
      <c r="AL36" s="11"/>
      <c r="AM36" s="193"/>
      <c r="AN36" s="194"/>
      <c r="AO36" s="194"/>
      <c r="AP36" s="194"/>
      <c r="AQ36" s="195"/>
    </row>
    <row r="37" spans="1:43" ht="16.8" customHeight="1" thickTop="1" x14ac:dyDescent="0.2">
      <c r="A37" s="196"/>
      <c r="B37" s="196"/>
      <c r="C37" s="196"/>
      <c r="D37" s="196"/>
      <c r="E37" s="185"/>
      <c r="F37" s="185"/>
      <c r="G37" s="4"/>
      <c r="H37" s="4"/>
      <c r="I37" s="4"/>
      <c r="J37" s="4"/>
      <c r="K37" s="4"/>
      <c r="L37" s="6"/>
      <c r="M37" s="6"/>
      <c r="N37" s="9"/>
      <c r="O37" s="6"/>
      <c r="P37" s="24"/>
      <c r="U37" s="19"/>
      <c r="X37" s="197"/>
      <c r="Y37" s="197"/>
      <c r="Z37" s="197"/>
      <c r="AA37" s="197"/>
      <c r="AB37" s="185"/>
      <c r="AC37" s="185"/>
      <c r="AD37" s="4"/>
      <c r="AE37" s="4"/>
      <c r="AF37" s="4"/>
      <c r="AG37" s="4"/>
      <c r="AH37" s="4"/>
      <c r="AI37" s="4"/>
      <c r="AJ37" s="12"/>
      <c r="AK37" s="13" t="s">
        <v>85</v>
      </c>
      <c r="AL37" s="6"/>
    </row>
    <row r="38" spans="1:43" ht="16.8" customHeight="1" x14ac:dyDescent="0.2">
      <c r="C38" s="19"/>
      <c r="D38" s="19"/>
      <c r="E38" s="134"/>
      <c r="F38" s="135"/>
      <c r="G38" s="6"/>
      <c r="H38" s="6"/>
      <c r="I38" s="8"/>
      <c r="J38" s="8"/>
      <c r="K38" s="8" t="s">
        <v>0</v>
      </c>
      <c r="L38" s="8"/>
      <c r="M38" s="8"/>
      <c r="N38" s="172" t="s">
        <v>91</v>
      </c>
      <c r="O38" s="6"/>
      <c r="P38" s="31"/>
      <c r="Q38" s="30"/>
      <c r="R38" s="30"/>
      <c r="S38" s="30"/>
      <c r="T38" s="30"/>
      <c r="U38" s="19"/>
      <c r="V38" s="19"/>
      <c r="X38" s="7"/>
      <c r="AB38" s="136"/>
      <c r="AC38" s="137"/>
      <c r="AD38" s="8"/>
      <c r="AE38" s="8"/>
      <c r="AF38" s="8" t="s">
        <v>0</v>
      </c>
      <c r="AG38" s="8"/>
      <c r="AH38" s="8"/>
      <c r="AI38" s="173" t="s">
        <v>86</v>
      </c>
      <c r="AJ38" s="12"/>
      <c r="AK38" s="127"/>
      <c r="AL38" s="6"/>
    </row>
    <row r="39" spans="1:43" ht="16.8" customHeight="1" x14ac:dyDescent="0.2">
      <c r="C39" s="19"/>
      <c r="D39" s="19"/>
      <c r="E39" s="134"/>
      <c r="F39" s="135"/>
      <c r="G39" s="6"/>
      <c r="H39" s="6"/>
      <c r="I39" s="10" t="str">
        <f>IF(J38="","",IF(J38&gt;L38,1,0)+IF(J39&gt;L39,1,0)+IF(J40&gt;L40,1,0))</f>
        <v/>
      </c>
      <c r="J39" s="8"/>
      <c r="K39" s="8" t="s">
        <v>0</v>
      </c>
      <c r="L39" s="8"/>
      <c r="M39" s="10" t="str">
        <f>IF(L38="","",IF(L38&gt;J38,1,0)+IF(L39&gt;J39,1,0)+IF(L40&gt;J40,1,0))</f>
        <v/>
      </c>
      <c r="N39" s="9"/>
      <c r="O39" s="29"/>
      <c r="P39" s="32"/>
      <c r="Q39" s="30"/>
      <c r="R39" s="30"/>
      <c r="S39" s="30"/>
      <c r="T39" s="30"/>
      <c r="U39" s="19"/>
      <c r="V39" s="19"/>
      <c r="X39" s="7"/>
      <c r="AB39" s="136"/>
      <c r="AC39" s="137"/>
      <c r="AD39" s="10" t="str">
        <f>IF(AE38="","",IF(AE38&gt;AG38,1,0)+IF(AE39&gt;AG39,1,0)+IF(AE40&gt;AG40,1,0))</f>
        <v/>
      </c>
      <c r="AE39" s="8"/>
      <c r="AF39" s="8" t="s">
        <v>0</v>
      </c>
      <c r="AG39" s="8"/>
      <c r="AH39" s="10" t="str">
        <f>IF(AG38="","",IF(AG38&gt;AE38,1,0)+IF(AG39&gt;AE39,1,0)+IF(AG40&gt;AE40,1,0))</f>
        <v/>
      </c>
      <c r="AI39" s="6"/>
      <c r="AJ39" s="11"/>
      <c r="AK39" s="4"/>
      <c r="AL39" s="6"/>
    </row>
    <row r="40" spans="1:43" ht="16.8" customHeight="1" x14ac:dyDescent="0.2">
      <c r="C40" s="19"/>
      <c r="D40" s="19"/>
      <c r="E40" s="134"/>
      <c r="F40" s="135"/>
      <c r="G40" s="6"/>
      <c r="H40" s="6"/>
      <c r="I40" s="8"/>
      <c r="J40" s="8"/>
      <c r="K40" s="8" t="s">
        <v>0</v>
      </c>
      <c r="L40" s="8"/>
      <c r="M40" s="8"/>
      <c r="N40" s="9" t="s">
        <v>1</v>
      </c>
      <c r="O40" s="6"/>
      <c r="U40" s="19"/>
      <c r="X40" s="7"/>
      <c r="AB40" s="136"/>
      <c r="AC40" s="137"/>
      <c r="AD40" s="8"/>
      <c r="AE40" s="8"/>
      <c r="AF40" s="8" t="s">
        <v>0</v>
      </c>
      <c r="AG40" s="8"/>
      <c r="AH40" s="8"/>
      <c r="AI40" s="6" t="s">
        <v>1</v>
      </c>
      <c r="AJ40" s="12"/>
      <c r="AK40" s="6"/>
      <c r="AL40" s="6"/>
    </row>
    <row r="41" spans="1:43" ht="16.8" customHeight="1" x14ac:dyDescent="0.2">
      <c r="A41" s="196"/>
      <c r="B41" s="196"/>
      <c r="C41" s="196"/>
      <c r="D41" s="196"/>
      <c r="E41" s="185" t="s">
        <v>10</v>
      </c>
      <c r="F41" s="185"/>
      <c r="G41" s="6"/>
      <c r="H41" s="6"/>
      <c r="I41" s="6"/>
      <c r="J41" s="6"/>
      <c r="K41" s="6"/>
      <c r="L41" s="6"/>
      <c r="M41" s="6"/>
      <c r="N41" s="13" t="s">
        <v>60</v>
      </c>
      <c r="O41" s="6"/>
      <c r="U41" s="19"/>
      <c r="X41" s="197"/>
      <c r="Y41" s="197"/>
      <c r="Z41" s="197"/>
      <c r="AA41" s="197"/>
      <c r="AB41" s="185" t="s">
        <v>88</v>
      </c>
      <c r="AC41" s="185"/>
      <c r="AD41" s="14"/>
      <c r="AE41" s="14"/>
      <c r="AF41" s="14"/>
      <c r="AG41" s="14"/>
      <c r="AH41" s="14"/>
      <c r="AI41" s="15" t="s">
        <v>87</v>
      </c>
      <c r="AJ41" s="12"/>
      <c r="AK41" s="6"/>
      <c r="AL41" s="6"/>
    </row>
    <row r="42" spans="1:43" ht="16.8" customHeight="1" x14ac:dyDescent="0.2">
      <c r="A42" s="196"/>
      <c r="B42" s="196"/>
      <c r="C42" s="196"/>
      <c r="D42" s="196"/>
      <c r="E42" s="185"/>
      <c r="F42" s="185"/>
      <c r="G42" s="4"/>
      <c r="H42" s="4"/>
      <c r="I42" s="4"/>
      <c r="J42" s="4"/>
      <c r="K42" s="4"/>
      <c r="L42" s="5"/>
      <c r="M42" s="6"/>
      <c r="N42" s="9"/>
      <c r="O42" s="6"/>
      <c r="U42" s="19"/>
      <c r="X42" s="197"/>
      <c r="Y42" s="197"/>
      <c r="Z42" s="197"/>
      <c r="AA42" s="197"/>
      <c r="AB42" s="185"/>
      <c r="AC42" s="185"/>
      <c r="AD42" s="6"/>
      <c r="AE42" s="6"/>
      <c r="AF42" s="6"/>
      <c r="AG42" s="6"/>
      <c r="AH42" s="6"/>
      <c r="AI42" s="6"/>
      <c r="AJ42" s="6"/>
      <c r="AK42" s="6"/>
      <c r="AL42" s="6"/>
    </row>
    <row r="43" spans="1:43" ht="16.8" customHeight="1" x14ac:dyDescent="0.2">
      <c r="E43" s="134"/>
      <c r="F43" s="135"/>
      <c r="G43" s="8"/>
      <c r="H43" s="8"/>
      <c r="I43" s="8" t="s">
        <v>0</v>
      </c>
      <c r="J43" s="8"/>
      <c r="K43" s="8"/>
      <c r="L43" s="172" t="s">
        <v>92</v>
      </c>
      <c r="M43" s="29"/>
      <c r="N43" s="26"/>
      <c r="O43" s="6"/>
    </row>
    <row r="44" spans="1:43" ht="16.8" customHeight="1" x14ac:dyDescent="0.2">
      <c r="E44" s="134"/>
      <c r="F44" s="135"/>
      <c r="G44" s="10" t="str">
        <f>IF(H43="","",IF(H43&gt;J43,1,0)+IF(H44&gt;J44,1,0)+IF(H45&gt;J45,1,0))</f>
        <v/>
      </c>
      <c r="H44" s="8"/>
      <c r="I44" s="8" t="s">
        <v>0</v>
      </c>
      <c r="J44" s="8"/>
      <c r="K44" s="10" t="str">
        <f>IF(J43="","",IF(J43&gt;H43,1,0)+IF(J44&gt;H44,1,0)+IF(J45&gt;H45,1,0))</f>
        <v/>
      </c>
      <c r="L44" s="9"/>
      <c r="M44" s="6"/>
      <c r="N44" s="6"/>
      <c r="O44" s="6"/>
      <c r="R44" t="s">
        <v>99</v>
      </c>
    </row>
    <row r="45" spans="1:43" ht="16.8" customHeight="1" thickBot="1" x14ac:dyDescent="0.25">
      <c r="E45" s="134"/>
      <c r="F45" s="135"/>
      <c r="G45" s="8"/>
      <c r="H45" s="8"/>
      <c r="I45" s="8" t="s">
        <v>0</v>
      </c>
      <c r="J45" s="8"/>
      <c r="K45" s="8"/>
      <c r="L45" s="9" t="s">
        <v>1</v>
      </c>
      <c r="M45" s="6"/>
      <c r="N45" s="6"/>
      <c r="O45" s="6"/>
      <c r="R45" s="141" t="s">
        <v>63</v>
      </c>
      <c r="X45" s="141" t="s">
        <v>64</v>
      </c>
      <c r="AD45" s="141" t="s">
        <v>62</v>
      </c>
      <c r="AJ45" s="141" t="s">
        <v>61</v>
      </c>
    </row>
    <row r="46" spans="1:43" ht="16.8" customHeight="1" thickTop="1" x14ac:dyDescent="0.2">
      <c r="A46" s="196"/>
      <c r="B46" s="196"/>
      <c r="C46" s="196"/>
      <c r="D46" s="196"/>
      <c r="E46" s="185" t="s">
        <v>58</v>
      </c>
      <c r="F46" s="185"/>
      <c r="G46" s="14"/>
      <c r="H46" s="14"/>
      <c r="I46" s="14"/>
      <c r="J46" s="14"/>
      <c r="K46" s="14"/>
      <c r="L46" s="27" t="s">
        <v>93</v>
      </c>
      <c r="M46" s="6"/>
      <c r="N46" s="6"/>
      <c r="O46" s="3"/>
      <c r="R46" s="190">
        <f>R17</f>
        <v>0</v>
      </c>
      <c r="S46" s="191"/>
      <c r="T46" s="191"/>
      <c r="U46" s="191"/>
      <c r="V46" s="192"/>
      <c r="X46" s="190">
        <f>AM17</f>
        <v>0</v>
      </c>
      <c r="Y46" s="191"/>
      <c r="Z46" s="191"/>
      <c r="AA46" s="191"/>
      <c r="AB46" s="192"/>
      <c r="AD46" s="190">
        <f>AM35</f>
        <v>0</v>
      </c>
      <c r="AE46" s="191"/>
      <c r="AF46" s="191"/>
      <c r="AG46" s="191"/>
      <c r="AH46" s="192"/>
      <c r="AJ46" s="190">
        <f>R35</f>
        <v>0</v>
      </c>
      <c r="AK46" s="191"/>
      <c r="AL46" s="191"/>
      <c r="AM46" s="191"/>
      <c r="AN46" s="192"/>
    </row>
    <row r="47" spans="1:43" ht="16.8" customHeight="1" thickBot="1" x14ac:dyDescent="0.25">
      <c r="A47" s="196"/>
      <c r="B47" s="196"/>
      <c r="C47" s="196"/>
      <c r="D47" s="196"/>
      <c r="E47" s="185"/>
      <c r="F47" s="185"/>
      <c r="G47" s="6"/>
      <c r="H47" s="6"/>
      <c r="I47" s="6"/>
      <c r="J47" s="6"/>
      <c r="K47" s="6"/>
      <c r="L47" s="6"/>
      <c r="M47" s="6"/>
      <c r="N47" s="6"/>
      <c r="O47" s="6"/>
      <c r="R47" s="193"/>
      <c r="S47" s="194"/>
      <c r="T47" s="194"/>
      <c r="U47" s="194"/>
      <c r="V47" s="195"/>
      <c r="X47" s="193"/>
      <c r="Y47" s="194"/>
      <c r="Z47" s="194"/>
      <c r="AA47" s="194"/>
      <c r="AB47" s="195"/>
      <c r="AD47" s="193"/>
      <c r="AE47" s="194"/>
      <c r="AF47" s="194"/>
      <c r="AG47" s="194"/>
      <c r="AH47" s="195"/>
      <c r="AJ47" s="193"/>
      <c r="AK47" s="194"/>
      <c r="AL47" s="194"/>
      <c r="AM47" s="194"/>
      <c r="AN47" s="195"/>
    </row>
    <row r="48" spans="1:43" s="133" customFormat="1" ht="23.4" customHeight="1" thickTop="1" thickBot="1" x14ac:dyDescent="0.3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9"/>
      <c r="P48" s="139"/>
      <c r="Q48" s="139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</row>
    <row r="49" spans="2:25" s="131" customFormat="1" ht="27.6" customHeight="1" x14ac:dyDescent="0.2">
      <c r="B49" s="178" t="s">
        <v>100</v>
      </c>
    </row>
    <row r="50" spans="2:25" s="131" customFormat="1" ht="16.8" customHeight="1" x14ac:dyDescent="0.2"/>
    <row r="51" spans="2:25" s="131" customFormat="1" ht="24.6" customHeight="1" x14ac:dyDescent="0.2">
      <c r="B51" s="168">
        <v>1</v>
      </c>
      <c r="C51" s="180">
        <f>R46</f>
        <v>0</v>
      </c>
      <c r="D51" s="180"/>
      <c r="E51" s="180"/>
      <c r="F51" s="180"/>
      <c r="G51" s="169" t="s">
        <v>6</v>
      </c>
      <c r="H51" s="169" t="s">
        <v>98</v>
      </c>
      <c r="I51" s="169" t="s">
        <v>7</v>
      </c>
      <c r="J51" s="180">
        <f>AD46</f>
        <v>0</v>
      </c>
      <c r="K51" s="180"/>
      <c r="L51" s="180"/>
      <c r="M51" s="180"/>
      <c r="N51" s="181" t="s">
        <v>9</v>
      </c>
      <c r="O51" s="181"/>
      <c r="P51" s="177" t="s">
        <v>5</v>
      </c>
      <c r="Q51" s="182">
        <f>X46</f>
        <v>0</v>
      </c>
      <c r="R51" s="182"/>
      <c r="S51" s="182"/>
      <c r="T51" s="182"/>
      <c r="U51" s="176" t="s">
        <v>8</v>
      </c>
      <c r="V51" s="182">
        <f>AJ46</f>
        <v>0</v>
      </c>
      <c r="W51" s="182"/>
      <c r="X51" s="182"/>
      <c r="Y51" s="182"/>
    </row>
    <row r="52" spans="2:25" s="131" customFormat="1" ht="24.6" customHeight="1" x14ac:dyDescent="0.2">
      <c r="B52" s="168">
        <v>2</v>
      </c>
      <c r="C52" s="180">
        <f>X46</f>
        <v>0</v>
      </c>
      <c r="D52" s="180"/>
      <c r="E52" s="180"/>
      <c r="F52" s="180"/>
      <c r="G52" s="169" t="s">
        <v>5</v>
      </c>
      <c r="H52" s="169" t="s">
        <v>98</v>
      </c>
      <c r="I52" s="169" t="s">
        <v>8</v>
      </c>
      <c r="J52" s="180">
        <f>AJ46</f>
        <v>0</v>
      </c>
      <c r="K52" s="180"/>
      <c r="L52" s="180"/>
      <c r="M52" s="180"/>
      <c r="N52" s="181" t="s">
        <v>9</v>
      </c>
      <c r="O52" s="181"/>
      <c r="P52" s="177" t="s">
        <v>6</v>
      </c>
      <c r="Q52" s="182">
        <f>R46</f>
        <v>0</v>
      </c>
      <c r="R52" s="182"/>
      <c r="S52" s="182"/>
      <c r="T52" s="182"/>
      <c r="U52" s="176" t="s">
        <v>7</v>
      </c>
      <c r="V52" s="182">
        <f>AD46</f>
        <v>0</v>
      </c>
      <c r="W52" s="182"/>
      <c r="X52" s="182"/>
      <c r="Y52" s="182"/>
    </row>
    <row r="53" spans="2:25" s="131" customFormat="1" ht="24.6" customHeight="1" x14ac:dyDescent="0.2">
      <c r="B53" s="168">
        <v>3</v>
      </c>
      <c r="C53" s="180">
        <f>R46</f>
        <v>0</v>
      </c>
      <c r="D53" s="180"/>
      <c r="E53" s="180"/>
      <c r="F53" s="180"/>
      <c r="G53" s="169" t="s">
        <v>6</v>
      </c>
      <c r="H53" s="169" t="s">
        <v>98</v>
      </c>
      <c r="I53" s="169" t="s">
        <v>8</v>
      </c>
      <c r="J53" s="180">
        <f>AJ46</f>
        <v>0</v>
      </c>
      <c r="K53" s="180"/>
      <c r="L53" s="180"/>
      <c r="M53" s="180"/>
      <c r="N53" s="181" t="s">
        <v>9</v>
      </c>
      <c r="O53" s="181"/>
      <c r="P53" s="177" t="s">
        <v>5</v>
      </c>
      <c r="Q53" s="182">
        <f>X46</f>
        <v>0</v>
      </c>
      <c r="R53" s="182"/>
      <c r="S53" s="182"/>
      <c r="T53" s="182"/>
      <c r="U53" s="176" t="s">
        <v>7</v>
      </c>
      <c r="V53" s="182">
        <f>AD46</f>
        <v>0</v>
      </c>
      <c r="W53" s="182"/>
      <c r="X53" s="182"/>
      <c r="Y53" s="182"/>
    </row>
    <row r="54" spans="2:25" s="131" customFormat="1" ht="24.6" customHeight="1" x14ac:dyDescent="0.2">
      <c r="B54" s="175">
        <v>4</v>
      </c>
      <c r="C54" s="179">
        <f>X46</f>
        <v>0</v>
      </c>
      <c r="D54" s="179"/>
      <c r="E54" s="179"/>
      <c r="F54" s="179"/>
      <c r="G54" s="169" t="s">
        <v>5</v>
      </c>
      <c r="H54" s="169" t="s">
        <v>98</v>
      </c>
      <c r="I54" s="169" t="s">
        <v>7</v>
      </c>
      <c r="J54" s="180">
        <f>AD46</f>
        <v>0</v>
      </c>
      <c r="K54" s="180"/>
      <c r="L54" s="180"/>
      <c r="M54" s="180"/>
      <c r="N54" s="181" t="s">
        <v>9</v>
      </c>
      <c r="O54" s="181"/>
      <c r="P54" s="177" t="s">
        <v>6</v>
      </c>
      <c r="Q54" s="182">
        <f>R46</f>
        <v>0</v>
      </c>
      <c r="R54" s="182"/>
      <c r="S54" s="182"/>
      <c r="T54" s="182"/>
      <c r="U54" s="176" t="s">
        <v>8</v>
      </c>
      <c r="V54" s="182">
        <f>AJ46</f>
        <v>0</v>
      </c>
      <c r="W54" s="182"/>
      <c r="X54" s="182"/>
      <c r="Y54" s="182"/>
    </row>
    <row r="55" spans="2:25" s="131" customFormat="1" ht="24.6" customHeight="1" x14ac:dyDescent="0.2">
      <c r="B55" s="175">
        <v>5</v>
      </c>
      <c r="C55" s="179">
        <f>AD46</f>
        <v>0</v>
      </c>
      <c r="D55" s="179"/>
      <c r="E55" s="179"/>
      <c r="F55" s="179"/>
      <c r="G55" s="169" t="s">
        <v>7</v>
      </c>
      <c r="H55" s="169" t="s">
        <v>98</v>
      </c>
      <c r="I55" s="169" t="s">
        <v>8</v>
      </c>
      <c r="J55" s="180">
        <f>AJ46</f>
        <v>0</v>
      </c>
      <c r="K55" s="180"/>
      <c r="L55" s="180"/>
      <c r="M55" s="180"/>
      <c r="N55" s="181" t="s">
        <v>9</v>
      </c>
      <c r="O55" s="181"/>
      <c r="P55" s="177" t="s">
        <v>6</v>
      </c>
      <c r="Q55" s="182">
        <f>R46</f>
        <v>0</v>
      </c>
      <c r="R55" s="182"/>
      <c r="S55" s="182"/>
      <c r="T55" s="182"/>
      <c r="U55" s="176" t="s">
        <v>5</v>
      </c>
      <c r="V55" s="182">
        <f>X46</f>
        <v>0</v>
      </c>
      <c r="W55" s="182"/>
      <c r="X55" s="182"/>
      <c r="Y55" s="182"/>
    </row>
    <row r="56" spans="2:25" ht="24.6" customHeight="1" x14ac:dyDescent="0.2">
      <c r="B56" s="175">
        <v>6</v>
      </c>
      <c r="C56" s="179">
        <f>R46</f>
        <v>0</v>
      </c>
      <c r="D56" s="179"/>
      <c r="E56" s="179"/>
      <c r="F56" s="179"/>
      <c r="G56" s="169" t="s">
        <v>6</v>
      </c>
      <c r="H56" s="169" t="s">
        <v>98</v>
      </c>
      <c r="I56" s="169" t="s">
        <v>5</v>
      </c>
      <c r="J56" s="180">
        <f>X46</f>
        <v>0</v>
      </c>
      <c r="K56" s="180"/>
      <c r="L56" s="180"/>
      <c r="M56" s="180"/>
      <c r="N56" s="181" t="s">
        <v>9</v>
      </c>
      <c r="O56" s="181"/>
      <c r="P56" s="177" t="s">
        <v>5</v>
      </c>
      <c r="Q56" s="182">
        <f>X46</f>
        <v>0</v>
      </c>
      <c r="R56" s="182"/>
      <c r="S56" s="182"/>
      <c r="T56" s="182"/>
      <c r="U56" s="176" t="s">
        <v>7</v>
      </c>
      <c r="V56" s="182">
        <f>AD46</f>
        <v>0</v>
      </c>
      <c r="W56" s="182"/>
      <c r="X56" s="182"/>
      <c r="Y56" s="182"/>
    </row>
    <row r="57" spans="2:25" ht="21" customHeight="1" x14ac:dyDescent="0.2"/>
    <row r="58" spans="2:25" ht="21" customHeight="1" x14ac:dyDescent="0.2"/>
    <row r="59" spans="2:25" ht="21" customHeight="1" x14ac:dyDescent="0.2"/>
    <row r="60" spans="2:25" ht="21" customHeight="1" x14ac:dyDescent="0.2"/>
    <row r="61" spans="2:25" ht="16.8" customHeight="1" x14ac:dyDescent="0.2"/>
    <row r="62" spans="2:25" ht="16.8" customHeight="1" x14ac:dyDescent="0.2"/>
    <row r="63" spans="2:25" ht="16.8" customHeight="1" x14ac:dyDescent="0.2"/>
    <row r="64" spans="2:25" ht="16.8" customHeight="1" x14ac:dyDescent="0.2"/>
    <row r="65" ht="16.8" customHeight="1" x14ac:dyDescent="0.2"/>
    <row r="66" ht="16.8" customHeight="1" x14ac:dyDescent="0.2"/>
    <row r="67" ht="16.8" customHeight="1" x14ac:dyDescent="0.2"/>
    <row r="68" ht="16.8" customHeight="1" x14ac:dyDescent="0.2"/>
    <row r="69" ht="16.8" customHeight="1" x14ac:dyDescent="0.2"/>
    <row r="70" ht="16.8" customHeight="1" x14ac:dyDescent="0.2"/>
    <row r="71" ht="16.8" customHeight="1" x14ac:dyDescent="0.2"/>
    <row r="72" ht="16.8" customHeight="1" x14ac:dyDescent="0.2"/>
    <row r="73" ht="16.8" customHeight="1" x14ac:dyDescent="0.2"/>
    <row r="74" ht="16.8" customHeight="1" x14ac:dyDescent="0.2"/>
    <row r="75" ht="16.8" customHeight="1" x14ac:dyDescent="0.2"/>
    <row r="76" ht="16.8" customHeight="1" x14ac:dyDescent="0.2"/>
    <row r="77" ht="16.8" customHeight="1" x14ac:dyDescent="0.2"/>
    <row r="78" ht="16.8" customHeight="1" x14ac:dyDescent="0.2"/>
    <row r="79" ht="16.8" customHeight="1" x14ac:dyDescent="0.2"/>
    <row r="80" ht="16.8" customHeight="1" x14ac:dyDescent="0.2"/>
    <row r="81" ht="16.8" customHeight="1" x14ac:dyDescent="0.2"/>
    <row r="82" ht="16.8" customHeight="1" x14ac:dyDescent="0.2"/>
    <row r="83" ht="16.8" customHeight="1" x14ac:dyDescent="0.2"/>
    <row r="84" ht="16.8" customHeight="1" x14ac:dyDescent="0.2"/>
    <row r="85" ht="16.8" customHeight="1" x14ac:dyDescent="0.2"/>
    <row r="86" ht="16.8" customHeight="1" x14ac:dyDescent="0.2"/>
    <row r="87" ht="16.8" customHeight="1" x14ac:dyDescent="0.2"/>
    <row r="88" ht="16.8" customHeight="1" x14ac:dyDescent="0.2"/>
    <row r="89" ht="16.8" customHeight="1" x14ac:dyDescent="0.2"/>
    <row r="90" ht="16.8" customHeight="1" x14ac:dyDescent="0.2"/>
    <row r="91" ht="16.8" customHeight="1" x14ac:dyDescent="0.2"/>
    <row r="92" ht="16.8" customHeight="1" x14ac:dyDescent="0.2"/>
    <row r="93" ht="16.8" customHeight="1" x14ac:dyDescent="0.2"/>
    <row r="94" ht="16.8" customHeight="1" x14ac:dyDescent="0.2"/>
    <row r="95" ht="16.8" customHeight="1" x14ac:dyDescent="0.2"/>
    <row r="96" ht="16.8" customHeight="1" x14ac:dyDescent="0.2"/>
    <row r="97" ht="16.8" customHeight="1" x14ac:dyDescent="0.2"/>
    <row r="98" ht="16.8" customHeight="1" x14ac:dyDescent="0.2"/>
    <row r="99" ht="16.8" customHeight="1" x14ac:dyDescent="0.2"/>
    <row r="100" ht="16.8" customHeight="1" x14ac:dyDescent="0.2"/>
    <row r="101" ht="16.8" customHeight="1" x14ac:dyDescent="0.2"/>
    <row r="102" ht="16.8" customHeight="1" x14ac:dyDescent="0.2"/>
    <row r="103" ht="16.8" customHeight="1" x14ac:dyDescent="0.2"/>
    <row r="104" ht="16.8" customHeight="1" x14ac:dyDescent="0.2"/>
    <row r="105" ht="16.8" customHeight="1" x14ac:dyDescent="0.2"/>
    <row r="106" ht="16.8" customHeight="1" x14ac:dyDescent="0.2"/>
    <row r="107" ht="16.8" customHeight="1" x14ac:dyDescent="0.2"/>
    <row r="108" ht="16.8" customHeight="1" x14ac:dyDescent="0.2"/>
    <row r="109" ht="16.8" customHeight="1" x14ac:dyDescent="0.2"/>
    <row r="110" ht="16.8" customHeight="1" x14ac:dyDescent="0.2"/>
    <row r="111" ht="16.8" customHeight="1" x14ac:dyDescent="0.2"/>
    <row r="112" ht="16.8" customHeight="1" x14ac:dyDescent="0.2"/>
    <row r="113" ht="16.8" customHeight="1" x14ac:dyDescent="0.2"/>
    <row r="114" ht="16.8" customHeight="1" x14ac:dyDescent="0.2"/>
    <row r="115" ht="16.8" customHeight="1" x14ac:dyDescent="0.2"/>
    <row r="116" ht="16.8" customHeight="1" x14ac:dyDescent="0.2"/>
    <row r="117" ht="16.8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</sheetData>
  <mergeCells count="74">
    <mergeCell ref="R48:AQ48"/>
    <mergeCell ref="A1:AQ1"/>
    <mergeCell ref="A2:AQ2"/>
    <mergeCell ref="A22:D23"/>
    <mergeCell ref="A27:D28"/>
    <mergeCell ref="R35:V36"/>
    <mergeCell ref="AM35:AQ36"/>
    <mergeCell ref="A4:AQ4"/>
    <mergeCell ref="A7:D8"/>
    <mergeCell ref="A12:D13"/>
    <mergeCell ref="A17:D18"/>
    <mergeCell ref="X31:AA32"/>
    <mergeCell ref="AB31:AC32"/>
    <mergeCell ref="A31:D32"/>
    <mergeCell ref="E31:F32"/>
    <mergeCell ref="AB25:AC26"/>
    <mergeCell ref="AM17:AQ18"/>
    <mergeCell ref="A36:D37"/>
    <mergeCell ref="E36:F37"/>
    <mergeCell ref="AD46:AH47"/>
    <mergeCell ref="AJ46:AN47"/>
    <mergeCell ref="X36:AA37"/>
    <mergeCell ref="AB36:AC37"/>
    <mergeCell ref="A46:D47"/>
    <mergeCell ref="E46:F47"/>
    <mergeCell ref="A41:D42"/>
    <mergeCell ref="E41:F42"/>
    <mergeCell ref="X41:AA42"/>
    <mergeCell ref="X25:AA26"/>
    <mergeCell ref="R17:V18"/>
    <mergeCell ref="R46:V47"/>
    <mergeCell ref="X46:AB47"/>
    <mergeCell ref="AB41:AC42"/>
    <mergeCell ref="AB10:AC11"/>
    <mergeCell ref="X10:AA11"/>
    <mergeCell ref="X15:AA16"/>
    <mergeCell ref="AB15:AC16"/>
    <mergeCell ref="X20:AA21"/>
    <mergeCell ref="AB20:AC21"/>
    <mergeCell ref="E7:F8"/>
    <mergeCell ref="E12:F13"/>
    <mergeCell ref="E17:F18"/>
    <mergeCell ref="E22:F23"/>
    <mergeCell ref="E27:F28"/>
    <mergeCell ref="C51:F51"/>
    <mergeCell ref="J51:M51"/>
    <mergeCell ref="N51:O51"/>
    <mergeCell ref="Q51:T51"/>
    <mergeCell ref="V51:Y51"/>
    <mergeCell ref="C52:F52"/>
    <mergeCell ref="J52:M52"/>
    <mergeCell ref="N52:O52"/>
    <mergeCell ref="Q52:T52"/>
    <mergeCell ref="V52:Y52"/>
    <mergeCell ref="C53:F53"/>
    <mergeCell ref="J53:M53"/>
    <mergeCell ref="N53:O53"/>
    <mergeCell ref="Q53:T53"/>
    <mergeCell ref="V53:Y53"/>
    <mergeCell ref="C54:F54"/>
    <mergeCell ref="J54:M54"/>
    <mergeCell ref="N54:O54"/>
    <mergeCell ref="Q54:T54"/>
    <mergeCell ref="V54:Y54"/>
    <mergeCell ref="C55:F55"/>
    <mergeCell ref="J55:M55"/>
    <mergeCell ref="N55:O55"/>
    <mergeCell ref="Q55:T55"/>
    <mergeCell ref="V55:Y55"/>
    <mergeCell ref="C56:F56"/>
    <mergeCell ref="J56:M56"/>
    <mergeCell ref="N56:O56"/>
    <mergeCell ref="Q56:T56"/>
    <mergeCell ref="V56:Y56"/>
  </mergeCells>
  <phoneticPr fontId="1"/>
  <dataValidations count="1">
    <dataValidation type="whole" operator="greaterThanOrEqual" allowBlank="1" showInputMessage="1" showErrorMessage="1" sqref="AG12:AG14 AE12:AE14 AI17:AI19 AG17:AG19 AG22:AG24 AE22:AE24 L33:L35 L9:L11 J9:J11 J14:J16 H14:H16 N19:N21 L19:L21 L24:L26 J24:J26 AE38:AE40 AG38:AG40 AG33:AG35 AI33:AI35 H43:H45 J43:J45 J38:J40 L38:L40 N33:N35" xr:uid="{00000000-0002-0000-0000-000000000000}">
      <formula1>0</formula1>
    </dataValidation>
  </dataValidations>
  <pageMargins left="0.39370078740157483" right="0.19685039370078741" top="0.39370078740157483" bottom="0.39370078740157483" header="0.31496062992125984" footer="0.31496062992125984"/>
  <pageSetup paperSize="9" scale="6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5"/>
  <sheetViews>
    <sheetView view="pageBreakPreview" topLeftCell="A6" zoomScale="85" zoomScaleNormal="85" zoomScaleSheetLayoutView="85" workbookViewId="0">
      <selection activeCell="C31" sqref="C31:Z36"/>
    </sheetView>
  </sheetViews>
  <sheetFormatPr defaultColWidth="9" defaultRowHeight="13.2" x14ac:dyDescent="0.2"/>
  <cols>
    <col min="1" max="1" width="2.6640625" style="47" customWidth="1"/>
    <col min="2" max="2" width="17.6640625" style="47" customWidth="1"/>
    <col min="3" max="15" width="2.6640625" style="47" customWidth="1"/>
    <col min="16" max="16" width="3.109375" style="47" customWidth="1"/>
    <col min="17" max="17" width="2.88671875" style="47" customWidth="1"/>
    <col min="18" max="21" width="2.6640625" style="47" customWidth="1"/>
    <col min="22" max="22" width="2.88671875" style="47" customWidth="1"/>
    <col min="23" max="26" width="2.6640625" style="47" customWidth="1"/>
    <col min="27" max="30" width="2.88671875" style="47" customWidth="1"/>
    <col min="31" max="31" width="5.77734375" style="47" customWidth="1"/>
    <col min="32" max="33" width="3.88671875" style="47" customWidth="1"/>
    <col min="34" max="34" width="7.21875" style="47" customWidth="1"/>
    <col min="35" max="35" width="3.88671875" style="47" customWidth="1"/>
    <col min="36" max="16384" width="9" style="47"/>
  </cols>
  <sheetData>
    <row r="1" spans="1:42" s="100" customFormat="1" ht="15" customHeight="1" x14ac:dyDescent="0.4">
      <c r="B1" s="226" t="s">
        <v>76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102" t="s">
        <v>20</v>
      </c>
      <c r="AF1" s="102" t="s">
        <v>77</v>
      </c>
      <c r="AG1" s="102"/>
      <c r="AL1" s="101"/>
      <c r="AM1" s="101"/>
      <c r="AN1" s="101"/>
      <c r="AO1" s="101"/>
    </row>
    <row r="2" spans="1:42" s="100" customFormat="1" ht="15" customHeight="1" x14ac:dyDescent="0.4"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102" t="s">
        <v>78</v>
      </c>
      <c r="AF2" s="102"/>
      <c r="AG2" s="102"/>
      <c r="AL2" s="101"/>
      <c r="AM2" s="101"/>
      <c r="AN2" s="101"/>
      <c r="AO2" s="101"/>
    </row>
    <row r="3" spans="1:42" s="52" customFormat="1" ht="13.8" thickBot="1" x14ac:dyDescent="0.25"/>
    <row r="4" spans="1:42" s="52" customFormat="1" ht="13.5" customHeight="1" x14ac:dyDescent="0.2">
      <c r="A4" s="68"/>
      <c r="B4" s="227"/>
      <c r="C4" s="230">
        <f>IF(B8="","",B8)</f>
        <v>0</v>
      </c>
      <c r="D4" s="231"/>
      <c r="E4" s="231"/>
      <c r="F4" s="231"/>
      <c r="G4" s="231"/>
      <c r="H4" s="232"/>
      <c r="I4" s="230">
        <f>IF(B13="","",B13)</f>
        <v>0</v>
      </c>
      <c r="J4" s="231"/>
      <c r="K4" s="231"/>
      <c r="L4" s="231"/>
      <c r="M4" s="231"/>
      <c r="N4" s="232"/>
      <c r="O4" s="230">
        <f>IF(B18="","",B18)</f>
        <v>0</v>
      </c>
      <c r="P4" s="231"/>
      <c r="Q4" s="231"/>
      <c r="R4" s="231"/>
      <c r="S4" s="231"/>
      <c r="T4" s="232"/>
      <c r="U4" s="230">
        <f>IF(B23="","",B23)</f>
        <v>0</v>
      </c>
      <c r="V4" s="231"/>
      <c r="W4" s="231"/>
      <c r="X4" s="231"/>
      <c r="Y4" s="231"/>
      <c r="Z4" s="231"/>
      <c r="AA4" s="239" t="s">
        <v>21</v>
      </c>
      <c r="AB4" s="242" t="s">
        <v>22</v>
      </c>
      <c r="AC4" s="242" t="s">
        <v>23</v>
      </c>
      <c r="AD4" s="242" t="s">
        <v>24</v>
      </c>
      <c r="AE4" s="245" t="s">
        <v>25</v>
      </c>
      <c r="AF4" s="242" t="s">
        <v>26</v>
      </c>
      <c r="AG4" s="242" t="s">
        <v>27</v>
      </c>
      <c r="AH4" s="245" t="s">
        <v>28</v>
      </c>
      <c r="AI4" s="248" t="s">
        <v>29</v>
      </c>
    </row>
    <row r="5" spans="1:42" s="52" customFormat="1" ht="13.5" customHeight="1" x14ac:dyDescent="0.2">
      <c r="A5" s="68"/>
      <c r="B5" s="228"/>
      <c r="C5" s="233"/>
      <c r="D5" s="234"/>
      <c r="E5" s="234"/>
      <c r="F5" s="234"/>
      <c r="G5" s="234"/>
      <c r="H5" s="235"/>
      <c r="I5" s="233"/>
      <c r="J5" s="234"/>
      <c r="K5" s="234"/>
      <c r="L5" s="234"/>
      <c r="M5" s="234"/>
      <c r="N5" s="235"/>
      <c r="O5" s="233"/>
      <c r="P5" s="234"/>
      <c r="Q5" s="234"/>
      <c r="R5" s="234"/>
      <c r="S5" s="234"/>
      <c r="T5" s="235"/>
      <c r="U5" s="233"/>
      <c r="V5" s="234"/>
      <c r="W5" s="234"/>
      <c r="X5" s="234"/>
      <c r="Y5" s="234"/>
      <c r="Z5" s="234"/>
      <c r="AA5" s="240"/>
      <c r="AB5" s="243"/>
      <c r="AC5" s="243"/>
      <c r="AD5" s="243"/>
      <c r="AE5" s="246"/>
      <c r="AF5" s="243"/>
      <c r="AG5" s="243"/>
      <c r="AH5" s="246"/>
      <c r="AI5" s="249"/>
    </row>
    <row r="6" spans="1:42" s="52" customFormat="1" ht="13.5" customHeight="1" x14ac:dyDescent="0.2">
      <c r="A6" s="68"/>
      <c r="B6" s="228"/>
      <c r="C6" s="233"/>
      <c r="D6" s="234"/>
      <c r="E6" s="234"/>
      <c r="F6" s="234"/>
      <c r="G6" s="234"/>
      <c r="H6" s="235"/>
      <c r="I6" s="233"/>
      <c r="J6" s="234"/>
      <c r="K6" s="234"/>
      <c r="L6" s="234"/>
      <c r="M6" s="234"/>
      <c r="N6" s="235"/>
      <c r="O6" s="233"/>
      <c r="P6" s="234"/>
      <c r="Q6" s="234"/>
      <c r="R6" s="234"/>
      <c r="S6" s="234"/>
      <c r="T6" s="235"/>
      <c r="U6" s="233"/>
      <c r="V6" s="234"/>
      <c r="W6" s="234"/>
      <c r="X6" s="234"/>
      <c r="Y6" s="234"/>
      <c r="Z6" s="234"/>
      <c r="AA6" s="240"/>
      <c r="AB6" s="243"/>
      <c r="AC6" s="243"/>
      <c r="AD6" s="243"/>
      <c r="AE6" s="246"/>
      <c r="AF6" s="243"/>
      <c r="AG6" s="243"/>
      <c r="AH6" s="246"/>
      <c r="AI6" s="249"/>
    </row>
    <row r="7" spans="1:42" s="52" customFormat="1" ht="13.5" customHeight="1" x14ac:dyDescent="0.2">
      <c r="B7" s="229"/>
      <c r="C7" s="236"/>
      <c r="D7" s="237"/>
      <c r="E7" s="237"/>
      <c r="F7" s="237"/>
      <c r="G7" s="237"/>
      <c r="H7" s="238"/>
      <c r="I7" s="236"/>
      <c r="J7" s="237"/>
      <c r="K7" s="237"/>
      <c r="L7" s="237"/>
      <c r="M7" s="237"/>
      <c r="N7" s="238"/>
      <c r="O7" s="236"/>
      <c r="P7" s="237"/>
      <c r="Q7" s="237"/>
      <c r="R7" s="237"/>
      <c r="S7" s="237"/>
      <c r="T7" s="238"/>
      <c r="U7" s="236"/>
      <c r="V7" s="237"/>
      <c r="W7" s="237"/>
      <c r="X7" s="237"/>
      <c r="Y7" s="237"/>
      <c r="Z7" s="237"/>
      <c r="AA7" s="241"/>
      <c r="AB7" s="244"/>
      <c r="AC7" s="244"/>
      <c r="AD7" s="244"/>
      <c r="AE7" s="247"/>
      <c r="AF7" s="244"/>
      <c r="AG7" s="244"/>
      <c r="AH7" s="247"/>
      <c r="AI7" s="250"/>
    </row>
    <row r="8" spans="1:42" s="52" customFormat="1" ht="15" customHeight="1" x14ac:dyDescent="0.2">
      <c r="B8" s="214">
        <f>女子１日目!R46</f>
        <v>0</v>
      </c>
      <c r="C8" s="205"/>
      <c r="D8" s="218"/>
      <c r="E8" s="218"/>
      <c r="F8" s="218"/>
      <c r="G8" s="218"/>
      <c r="H8" s="219"/>
      <c r="J8" s="68"/>
      <c r="K8" s="68"/>
      <c r="L8" s="68"/>
      <c r="M8" s="68"/>
      <c r="N8" s="68"/>
      <c r="O8" s="70"/>
      <c r="P8" s="68"/>
      <c r="Q8" s="68"/>
      <c r="R8" s="68"/>
      <c r="S8" s="68"/>
      <c r="T8" s="68"/>
      <c r="U8" s="85"/>
      <c r="V8" s="68"/>
      <c r="W8" s="68"/>
      <c r="X8" s="68"/>
      <c r="Y8" s="68"/>
      <c r="Z8" s="83"/>
      <c r="AA8" s="82"/>
      <c r="AB8" s="65"/>
      <c r="AC8" s="65"/>
      <c r="AD8" s="65"/>
      <c r="AE8" s="65"/>
      <c r="AF8" s="65"/>
      <c r="AG8" s="65"/>
      <c r="AH8" s="65"/>
      <c r="AI8" s="64"/>
      <c r="AK8" s="103"/>
      <c r="AL8" s="103"/>
      <c r="AP8" s="97"/>
    </row>
    <row r="9" spans="1:42" s="52" customFormat="1" ht="15" customHeight="1" x14ac:dyDescent="0.2">
      <c r="B9" s="214"/>
      <c r="C9" s="220"/>
      <c r="D9" s="221"/>
      <c r="E9" s="221"/>
      <c r="F9" s="221"/>
      <c r="G9" s="221"/>
      <c r="H9" s="222"/>
      <c r="I9" s="70"/>
      <c r="J9" s="68"/>
      <c r="K9" s="68"/>
      <c r="L9" s="69" t="s">
        <v>0</v>
      </c>
      <c r="M9" s="68"/>
      <c r="N9" s="68"/>
      <c r="O9" s="70"/>
      <c r="P9" s="68"/>
      <c r="Q9" s="68"/>
      <c r="R9" s="69" t="s">
        <v>0</v>
      </c>
      <c r="S9" s="68"/>
      <c r="T9" s="68"/>
      <c r="U9" s="70"/>
      <c r="V9" s="68"/>
      <c r="W9" s="68"/>
      <c r="X9" s="69" t="s">
        <v>0</v>
      </c>
      <c r="Y9" s="68"/>
      <c r="Z9" s="68"/>
      <c r="AA9" s="67"/>
      <c r="AB9" s="65"/>
      <c r="AC9" s="65"/>
      <c r="AD9" s="65"/>
      <c r="AE9" s="65"/>
      <c r="AF9" s="65"/>
      <c r="AG9" s="65"/>
      <c r="AH9" s="65"/>
      <c r="AI9" s="64"/>
      <c r="AK9" s="103"/>
      <c r="AL9" s="103"/>
      <c r="AP9" s="97"/>
    </row>
    <row r="10" spans="1:42" s="52" customFormat="1" ht="15" customHeight="1" x14ac:dyDescent="0.2">
      <c r="B10" s="214"/>
      <c r="C10" s="220"/>
      <c r="D10" s="221"/>
      <c r="E10" s="221"/>
      <c r="F10" s="221"/>
      <c r="G10" s="221"/>
      <c r="H10" s="222"/>
      <c r="I10" s="77" t="str">
        <f>IF(J10="","",IF(J10=2,"○",IF(J10=1,"●",IF(J10=0,"●",""))))</f>
        <v/>
      </c>
      <c r="J10" s="95" t="str">
        <f>IF(K9="","",IF(K9&gt;M9,1,0)+IF(K10&gt;M10,1,0)+IF(K11&gt;M11,1,0))</f>
        <v/>
      </c>
      <c r="K10" s="68"/>
      <c r="L10" s="69" t="s">
        <v>0</v>
      </c>
      <c r="M10" s="68"/>
      <c r="N10" s="95" t="str">
        <f>IF(M9="","",IF(M9&gt;K9,1,0)+IF(M10&gt;K10,1,0)+IF(M11&gt;K11,1,0))</f>
        <v/>
      </c>
      <c r="O10" s="77" t="str">
        <f>IF(P10="","",IF(P10=2,"○",IF(P10=1,"●",IF(P10=0,"●",""))))</f>
        <v/>
      </c>
      <c r="P10" s="95" t="str">
        <f>IF(Q9="","",IF(Q9&gt;S9,1,0)+IF(Q10&gt;S10,1,0)+IF(Q11&gt;S11,1,0))</f>
        <v/>
      </c>
      <c r="Q10" s="68"/>
      <c r="R10" s="69" t="s">
        <v>0</v>
      </c>
      <c r="S10" s="68"/>
      <c r="T10" s="95" t="str">
        <f>IF(S9="","",IF(S9&gt;Q9,1,0)+IF(S10&gt;Q10,1,0)+IF(S11&gt;Q11,1,0))</f>
        <v/>
      </c>
      <c r="U10" s="77" t="str">
        <f>IF(V10="","",IF(V10=2,"○",IF(V10=1,"●",IF(V10=0,"●",""))))</f>
        <v/>
      </c>
      <c r="V10" s="95" t="str">
        <f>IF(W9="","",IF(W9&gt;Y9,1,0)+IF(W10&gt;Y10,1,0)+IF(W11&gt;Y11,1,0))</f>
        <v/>
      </c>
      <c r="W10" s="68"/>
      <c r="X10" s="69" t="s">
        <v>0</v>
      </c>
      <c r="Y10" s="68"/>
      <c r="Z10" s="95" t="str">
        <f>IF(Y9="","",IF(Y9&gt;W9,1,0)+IF(Y10&gt;W10,1,0)+IF(Y11&gt;W11,1,0))</f>
        <v/>
      </c>
      <c r="AA10" s="76" t="str">
        <f>IF(J10="","",EXACT(I10,"○")+EXACT(O10,"○")+EXACT(U10,"○"))</f>
        <v/>
      </c>
      <c r="AB10" s="74" t="str">
        <f>IF(N10="","",EXACT(I10,"●")+EXACT(O10,"●")+EXACT(U10,"●"))</f>
        <v/>
      </c>
      <c r="AC10" s="74" t="str">
        <f>IF(ISERROR(IF(J10="","",J10+P10+V10)),"",(IF(J10="","",J10+P10+V10)))</f>
        <v/>
      </c>
      <c r="AD10" s="74" t="str">
        <f>IF(ISERROR(IF(N10="","",N10+T10+Z10)),"",(IF(N10="","",N10+T10+Z10)))</f>
        <v/>
      </c>
      <c r="AE10" s="72" t="str">
        <f>IF(ISERROR(AC10/AD10),"",AC10/AD10)</f>
        <v/>
      </c>
      <c r="AF10" s="73" t="str">
        <f>IF(K9="","",SUM(K9:K11)+SUM(Q9:Q11)+SUM(W9:W11))</f>
        <v/>
      </c>
      <c r="AG10" s="73" t="str">
        <f>IF(M9="","",SUM(M9:M11)+SUM(S9:S11)+SUM(Y9:Y11))</f>
        <v/>
      </c>
      <c r="AH10" s="72" t="str">
        <f>IF(ISERROR(AF10/AG10),"",AF10/AG10)</f>
        <v/>
      </c>
      <c r="AI10" s="71" t="str">
        <f>IF(ISERROR(RANK(AL10,$AL$10:$AL$25)),"",(RANK(AL10,$AL$10:$AL$25)))</f>
        <v/>
      </c>
      <c r="AK10" s="103" t="e">
        <f>IF(OR(AA10=AA15,AA10=AA20,AA10=AA25,),CHOOSE(RANK(AA10,AA10:AA25)+1,0,400,300,200,100)+AA10+AE10,CHOOSE(RANK(AA10,AA10:AA25)+1,0,400,300,200,100))</f>
        <v>#VALUE!</v>
      </c>
      <c r="AL10" s="103" t="e">
        <f>IF(OR(AK10=AK10,AK10=AK15,AK10=AK20,AK10=AK25,),CHOOSE(RANK(AK10,AK10:AK25)+1,0,400,300,200,100)+AH10,CHOOSE(RANK(AK10,AK10:AK25)+1,0,,400,300,200,100))</f>
        <v>#VALUE!</v>
      </c>
      <c r="AP10" s="97"/>
    </row>
    <row r="11" spans="1:42" s="52" customFormat="1" ht="15" customHeight="1" x14ac:dyDescent="0.2">
      <c r="B11" s="214"/>
      <c r="C11" s="220"/>
      <c r="D11" s="221"/>
      <c r="E11" s="221"/>
      <c r="F11" s="221"/>
      <c r="G11" s="221"/>
      <c r="H11" s="222"/>
      <c r="I11" s="70"/>
      <c r="J11" s="69"/>
      <c r="K11" s="68"/>
      <c r="L11" s="69" t="s">
        <v>0</v>
      </c>
      <c r="M11" s="68"/>
      <c r="N11" s="68"/>
      <c r="O11" s="70"/>
      <c r="P11" s="94"/>
      <c r="Q11" s="68"/>
      <c r="R11" s="69" t="s">
        <v>0</v>
      </c>
      <c r="S11" s="68"/>
      <c r="T11" s="69"/>
      <c r="U11" s="70"/>
      <c r="V11" s="94"/>
      <c r="W11" s="68"/>
      <c r="X11" s="69" t="s">
        <v>0</v>
      </c>
      <c r="Y11" s="68"/>
      <c r="Z11" s="69"/>
      <c r="AA11" s="67"/>
      <c r="AB11" s="65"/>
      <c r="AC11" s="65"/>
      <c r="AD11" s="65"/>
      <c r="AE11" s="96"/>
      <c r="AF11" s="66"/>
      <c r="AG11" s="66"/>
      <c r="AH11" s="65"/>
      <c r="AI11" s="64"/>
      <c r="AK11" s="103"/>
      <c r="AL11" s="103"/>
      <c r="AP11" s="97" t="str">
        <f>IF(ISERROR(IF(AI13=1,B14,IF(AI18=1,B19,IF(AI23=1,B24,"")))),"",(IF(AI13=1,B14,IF(AI18=1,B19,IF(AI23=1,B24,"")))))</f>
        <v/>
      </c>
    </row>
    <row r="12" spans="1:42" s="52" customFormat="1" ht="15" customHeight="1" x14ac:dyDescent="0.2">
      <c r="B12" s="214"/>
      <c r="C12" s="223"/>
      <c r="D12" s="224"/>
      <c r="E12" s="224"/>
      <c r="F12" s="224"/>
      <c r="G12" s="224"/>
      <c r="H12" s="225"/>
      <c r="I12" s="91"/>
      <c r="J12" s="92"/>
      <c r="K12" s="90"/>
      <c r="L12" s="90"/>
      <c r="M12" s="90"/>
      <c r="N12" s="90"/>
      <c r="O12" s="91"/>
      <c r="P12" s="99"/>
      <c r="Q12" s="90"/>
      <c r="R12" s="92"/>
      <c r="S12" s="90"/>
      <c r="T12" s="92"/>
      <c r="U12" s="91"/>
      <c r="V12" s="99"/>
      <c r="W12" s="90"/>
      <c r="X12" s="92"/>
      <c r="Y12" s="90"/>
      <c r="Z12" s="92"/>
      <c r="AA12" s="89"/>
      <c r="AB12" s="87"/>
      <c r="AC12" s="87"/>
      <c r="AD12" s="87"/>
      <c r="AE12" s="98"/>
      <c r="AF12" s="88"/>
      <c r="AG12" s="88"/>
      <c r="AH12" s="87"/>
      <c r="AI12" s="86"/>
      <c r="AK12" s="103"/>
      <c r="AL12" s="103"/>
      <c r="AP12" s="97" t="str">
        <f>IF(ISERROR(IF(AI14=1,B13,IF(AI19=1,B18,IF(AI24=1,B23,"")))),"",(IF(AI14=1,B13,IF(AI19=1,B18,IF(AI24=1,B23,"")))))</f>
        <v/>
      </c>
    </row>
    <row r="13" spans="1:42" s="52" customFormat="1" ht="15" customHeight="1" x14ac:dyDescent="0.2">
      <c r="B13" s="214">
        <f>女子１日目!X46</f>
        <v>0</v>
      </c>
      <c r="D13" s="68"/>
      <c r="E13" s="68"/>
      <c r="F13" s="68"/>
      <c r="G13" s="68"/>
      <c r="H13" s="68"/>
      <c r="I13" s="205"/>
      <c r="J13" s="206"/>
      <c r="K13" s="206"/>
      <c r="L13" s="206"/>
      <c r="M13" s="206"/>
      <c r="N13" s="207"/>
      <c r="P13" s="94"/>
      <c r="Q13" s="68"/>
      <c r="R13" s="69"/>
      <c r="S13" s="68"/>
      <c r="T13" s="69"/>
      <c r="U13" s="85"/>
      <c r="V13" s="94"/>
      <c r="W13" s="68"/>
      <c r="X13" s="69"/>
      <c r="Y13" s="68"/>
      <c r="Z13" s="69"/>
      <c r="AA13" s="67"/>
      <c r="AB13" s="65"/>
      <c r="AC13" s="65"/>
      <c r="AD13" s="65"/>
      <c r="AE13" s="96"/>
      <c r="AF13" s="66"/>
      <c r="AG13" s="66"/>
      <c r="AH13" s="65"/>
      <c r="AI13" s="64"/>
      <c r="AK13" s="103"/>
      <c r="AL13" s="103"/>
    </row>
    <row r="14" spans="1:42" s="52" customFormat="1" ht="15" customHeight="1" x14ac:dyDescent="0.2">
      <c r="B14" s="214"/>
      <c r="C14" s="68"/>
      <c r="D14" s="68"/>
      <c r="E14" s="68" t="str">
        <f>IF(M9="","",M9)</f>
        <v/>
      </c>
      <c r="F14" s="69" t="s">
        <v>0</v>
      </c>
      <c r="G14" s="68" t="str">
        <f>IF(K9="","",K9)</f>
        <v/>
      </c>
      <c r="H14" s="69"/>
      <c r="I14" s="208"/>
      <c r="J14" s="209"/>
      <c r="K14" s="209"/>
      <c r="L14" s="209"/>
      <c r="M14" s="209"/>
      <c r="N14" s="210"/>
      <c r="O14" s="70"/>
      <c r="P14" s="94"/>
      <c r="Q14" s="93"/>
      <c r="R14" s="69" t="s">
        <v>0</v>
      </c>
      <c r="S14" s="93"/>
      <c r="T14" s="69"/>
      <c r="U14" s="70"/>
      <c r="V14" s="94"/>
      <c r="W14" s="93"/>
      <c r="X14" s="69" t="s">
        <v>0</v>
      </c>
      <c r="Y14" s="93"/>
      <c r="Z14" s="69"/>
      <c r="AA14" s="67"/>
      <c r="AB14" s="65"/>
      <c r="AC14" s="65"/>
      <c r="AD14" s="65"/>
      <c r="AE14" s="96"/>
      <c r="AF14" s="66"/>
      <c r="AG14" s="66"/>
      <c r="AH14" s="65"/>
      <c r="AI14" s="64"/>
      <c r="AK14" s="103"/>
      <c r="AL14" s="103"/>
    </row>
    <row r="15" spans="1:42" s="52" customFormat="1" ht="15" customHeight="1" x14ac:dyDescent="0.2">
      <c r="B15" s="214"/>
      <c r="C15" s="78" t="str">
        <f>IF(D15="","",IF(D15=2,"○",IF(D15=1,"●",IF(D15=0,"●",""))))</f>
        <v/>
      </c>
      <c r="D15" s="69" t="str">
        <f>N10</f>
        <v/>
      </c>
      <c r="E15" s="68"/>
      <c r="F15" s="69" t="s">
        <v>0</v>
      </c>
      <c r="G15" s="68"/>
      <c r="H15" s="69" t="str">
        <f>J10</f>
        <v/>
      </c>
      <c r="I15" s="208"/>
      <c r="J15" s="209"/>
      <c r="K15" s="209"/>
      <c r="L15" s="209"/>
      <c r="M15" s="209"/>
      <c r="N15" s="210"/>
      <c r="O15" s="77" t="str">
        <f>IF(P15="","",IF(P15=2,"○",IF(P15=1,"●",IF(P15=0,"●",""))))</f>
        <v/>
      </c>
      <c r="P15" s="95" t="str">
        <f>IF(Q14="","",IF(Q14&gt;S14,1,0)+IF(Q15&gt;S15,1,0)+IF(Q16&gt;S16,1,0))</f>
        <v/>
      </c>
      <c r="Q15" s="93"/>
      <c r="R15" s="69" t="s">
        <v>0</v>
      </c>
      <c r="S15" s="93"/>
      <c r="T15" s="95" t="str">
        <f>IF(S14="","",IF(S14&gt;Q14,1,0)+IF(S15&gt;Q15,1,0)+IF(S16&gt;Q16,1,0))</f>
        <v/>
      </c>
      <c r="U15" s="77" t="str">
        <f>IF(V15="","",IF(V15=2,"○",IF(V15=1,"●",IF(V15=0,"●",""))))</f>
        <v/>
      </c>
      <c r="V15" s="95" t="str">
        <f>IF($W14="","",IF($W14&gt;$Y14,1,0)+IF($W15&gt;$Y15,1,0)+IF($W16&gt;$Y16,1,0))</f>
        <v/>
      </c>
      <c r="W15" s="93"/>
      <c r="X15" s="69" t="s">
        <v>0</v>
      </c>
      <c r="Y15" s="93"/>
      <c r="Z15" s="95" t="str">
        <f>IF(Y14="","",IF(Y14&gt;W14,1,0)+IF(Y15&gt;W15,1,0)+IF(Y16&gt;W16,1,0))</f>
        <v/>
      </c>
      <c r="AA15" s="76" t="str">
        <f>IF(D15="","",EXACT(C15,"○")+EXACT(O15,"○")+EXACT(U15,"○"))</f>
        <v/>
      </c>
      <c r="AB15" s="75" t="str">
        <f>IF(D15="","",EXACT(C15,"●")+EXACT(O15,"●")+EXACT(U15,"●"))</f>
        <v/>
      </c>
      <c r="AC15" s="74" t="str">
        <f>IF(ISERROR(IF(D15="","",D15+P15+V15)),"",(IF(D15="","",D15+P15+V15)))</f>
        <v/>
      </c>
      <c r="AD15" s="74" t="str">
        <f>IF(ISERROR(IF(H15="","",H15+T15+Z15)),"",(IF(H15="","",H15+T15+Z15)))</f>
        <v/>
      </c>
      <c r="AE15" s="72" t="str">
        <f>IF(ISERROR(AC15/AD15),"",AC15/AD15)</f>
        <v/>
      </c>
      <c r="AF15" s="73" t="str">
        <f>IF(E14="","",SUM(E14:E16)+SUM(Q14:Q16)+SUM(W14:W16))</f>
        <v/>
      </c>
      <c r="AG15" s="73" t="str">
        <f>IF(G14="","",SUM(G14:G16)+SUM(S14:S16)+SUM(Y14:Y16))</f>
        <v/>
      </c>
      <c r="AH15" s="72" t="str">
        <f>IF(ISERROR(AF15/AG15),"",AF15/AG15)</f>
        <v/>
      </c>
      <c r="AI15" s="71" t="str">
        <f>IF(ISERROR(RANK(AL15,$AL$10:$AL$25)),"",(RANK(AL15,$AL$10:$AL$25)))</f>
        <v/>
      </c>
      <c r="AK15" s="103" t="e">
        <f>IF(OR(AA15=AA20,AA15=AA10,AA15=AA25,),CHOOSE(RANK(AA15,AA10:AA25)+1,0,400,300,200,100)+AA15+AE15,CHOOSE(RANK(AA15,AA10:AA25)+1,0,400,300,200,100))</f>
        <v>#VALUE!</v>
      </c>
      <c r="AL15" s="103" t="e">
        <f>IF(OR(AK15=AK10,AK15=AK15,AK15=AK20,AK15=AK25),CHOOSE(RANK(AK15,AK10:AK25)+1,0,400,300,200,100)+AH15,CHOOSE(RANK(AK15,AK10:AK25)+1,0,400,300,200,100))</f>
        <v>#VALUE!</v>
      </c>
    </row>
    <row r="16" spans="1:42" s="52" customFormat="1" ht="15" customHeight="1" x14ac:dyDescent="0.2">
      <c r="B16" s="214"/>
      <c r="C16" s="68"/>
      <c r="D16" s="69"/>
      <c r="E16" s="68" t="str">
        <f>IF(M11="","",M11)</f>
        <v/>
      </c>
      <c r="F16" s="69" t="s">
        <v>0</v>
      </c>
      <c r="G16" s="68" t="str">
        <f>IF(K11="","",K11)</f>
        <v/>
      </c>
      <c r="H16" s="69"/>
      <c r="I16" s="208"/>
      <c r="J16" s="209"/>
      <c r="K16" s="209"/>
      <c r="L16" s="209"/>
      <c r="M16" s="209"/>
      <c r="N16" s="210"/>
      <c r="O16" s="70"/>
      <c r="P16" s="94"/>
      <c r="Q16" s="93"/>
      <c r="R16" s="69" t="s">
        <v>0</v>
      </c>
      <c r="S16" s="93"/>
      <c r="T16" s="69"/>
      <c r="U16" s="70"/>
      <c r="V16" s="94"/>
      <c r="W16" s="93"/>
      <c r="X16" s="69" t="s">
        <v>0</v>
      </c>
      <c r="Y16" s="93"/>
      <c r="Z16" s="69"/>
      <c r="AA16" s="67"/>
      <c r="AB16" s="65"/>
      <c r="AC16" s="65"/>
      <c r="AD16" s="65"/>
      <c r="AE16" s="65"/>
      <c r="AF16" s="66"/>
      <c r="AG16" s="66"/>
      <c r="AH16" s="65"/>
      <c r="AI16" s="64"/>
      <c r="AK16" s="103"/>
      <c r="AL16" s="103"/>
    </row>
    <row r="17" spans="2:40" s="52" customFormat="1" ht="15" customHeight="1" x14ac:dyDescent="0.2">
      <c r="B17" s="214"/>
      <c r="C17" s="90"/>
      <c r="D17" s="92"/>
      <c r="E17" s="90"/>
      <c r="F17" s="90"/>
      <c r="G17" s="90"/>
      <c r="H17" s="92"/>
      <c r="I17" s="211"/>
      <c r="J17" s="212"/>
      <c r="K17" s="212"/>
      <c r="L17" s="212"/>
      <c r="M17" s="212"/>
      <c r="N17" s="213"/>
      <c r="O17" s="91"/>
      <c r="P17" s="90"/>
      <c r="Q17" s="90"/>
      <c r="R17" s="90"/>
      <c r="S17" s="90"/>
      <c r="T17" s="90"/>
      <c r="U17" s="91"/>
      <c r="V17" s="90"/>
      <c r="W17" s="90"/>
      <c r="X17" s="90"/>
      <c r="Y17" s="90"/>
      <c r="Z17" s="90"/>
      <c r="AA17" s="89"/>
      <c r="AB17" s="87"/>
      <c r="AC17" s="87"/>
      <c r="AD17" s="87"/>
      <c r="AE17" s="87"/>
      <c r="AF17" s="88"/>
      <c r="AG17" s="88"/>
      <c r="AH17" s="87"/>
      <c r="AI17" s="86"/>
      <c r="AK17" s="103"/>
      <c r="AL17" s="103"/>
    </row>
    <row r="18" spans="2:40" s="52" customFormat="1" ht="15" customHeight="1" x14ac:dyDescent="0.2">
      <c r="B18" s="214">
        <f>女子１日目!AD46</f>
        <v>0</v>
      </c>
      <c r="D18" s="69"/>
      <c r="E18" s="68"/>
      <c r="F18" s="68"/>
      <c r="G18" s="68"/>
      <c r="H18" s="69"/>
      <c r="I18" s="85"/>
      <c r="J18" s="84"/>
      <c r="K18" s="83"/>
      <c r="L18" s="83"/>
      <c r="M18" s="83"/>
      <c r="N18" s="83"/>
      <c r="O18" s="205"/>
      <c r="P18" s="206"/>
      <c r="Q18" s="206"/>
      <c r="R18" s="206"/>
      <c r="S18" s="206"/>
      <c r="T18" s="207"/>
      <c r="V18" s="94"/>
      <c r="W18" s="68"/>
      <c r="X18" s="69"/>
      <c r="Y18" s="68"/>
      <c r="Z18" s="69"/>
      <c r="AA18" s="67"/>
      <c r="AB18" s="65"/>
      <c r="AC18" s="65"/>
      <c r="AD18" s="65"/>
      <c r="AE18" s="65"/>
      <c r="AF18" s="66"/>
      <c r="AG18" s="66"/>
      <c r="AH18" s="65"/>
      <c r="AI18" s="64"/>
      <c r="AK18" s="103"/>
      <c r="AL18" s="103"/>
    </row>
    <row r="19" spans="2:40" s="52" customFormat="1" ht="15" customHeight="1" x14ac:dyDescent="0.2">
      <c r="B19" s="214"/>
      <c r="C19" s="68"/>
      <c r="D19" s="69"/>
      <c r="E19" s="68" t="str">
        <f>IF(S9="","",S9)</f>
        <v/>
      </c>
      <c r="F19" s="69" t="s">
        <v>0</v>
      </c>
      <c r="G19" s="68" t="str">
        <f>IF(Q9="","",Q9)</f>
        <v/>
      </c>
      <c r="H19" s="69"/>
      <c r="I19" s="70"/>
      <c r="J19" s="69"/>
      <c r="K19" s="68" t="str">
        <f>IF(S14="","",S14)</f>
        <v/>
      </c>
      <c r="L19" s="69" t="s">
        <v>0</v>
      </c>
      <c r="M19" s="68" t="str">
        <f>IF(Q14="","",Q14)</f>
        <v/>
      </c>
      <c r="N19" s="68"/>
      <c r="O19" s="208"/>
      <c r="P19" s="209"/>
      <c r="Q19" s="209"/>
      <c r="R19" s="209"/>
      <c r="S19" s="209"/>
      <c r="T19" s="210"/>
      <c r="U19" s="70"/>
      <c r="V19" s="94"/>
      <c r="W19" s="93"/>
      <c r="X19" s="69" t="s">
        <v>0</v>
      </c>
      <c r="Y19" s="93"/>
      <c r="Z19" s="69"/>
      <c r="AA19" s="67"/>
      <c r="AB19" s="65"/>
      <c r="AC19" s="65"/>
      <c r="AD19" s="65"/>
      <c r="AE19" s="65"/>
      <c r="AF19" s="66"/>
      <c r="AG19" s="66"/>
      <c r="AH19" s="65"/>
      <c r="AI19" s="64"/>
      <c r="AK19" s="103"/>
      <c r="AL19" s="103"/>
    </row>
    <row r="20" spans="2:40" s="52" customFormat="1" ht="15" customHeight="1" x14ac:dyDescent="0.2">
      <c r="B20" s="214"/>
      <c r="C20" s="78" t="str">
        <f>IF(D20="","",IF(D20=2,"○",IF(D20=1,"●",IF(D20=0,"●",""))))</f>
        <v/>
      </c>
      <c r="D20" s="69" t="str">
        <f>T10</f>
        <v/>
      </c>
      <c r="E20" s="68" t="str">
        <f>IF(S10="","",S10)</f>
        <v/>
      </c>
      <c r="F20" s="69" t="s">
        <v>0</v>
      </c>
      <c r="G20" s="68" t="str">
        <f>IF(Q10="","",Q10)</f>
        <v/>
      </c>
      <c r="H20" s="69" t="str">
        <f>P10</f>
        <v/>
      </c>
      <c r="I20" s="77" t="str">
        <f>IF(J20="","",IF(J20=2,"○",IF(J20=1,"●",IF(J20=0,"●",""))))</f>
        <v/>
      </c>
      <c r="J20" s="69" t="str">
        <f>T15</f>
        <v/>
      </c>
      <c r="K20" s="68" t="str">
        <f>IF(S15="","",S15)</f>
        <v/>
      </c>
      <c r="L20" s="69" t="s">
        <v>0</v>
      </c>
      <c r="M20" s="68" t="str">
        <f>IF(Q15="","",Q15)</f>
        <v/>
      </c>
      <c r="N20" s="69" t="str">
        <f>P15</f>
        <v/>
      </c>
      <c r="O20" s="208"/>
      <c r="P20" s="209"/>
      <c r="Q20" s="209"/>
      <c r="R20" s="209"/>
      <c r="S20" s="209"/>
      <c r="T20" s="210"/>
      <c r="U20" s="77" t="str">
        <f>IF(V20="","",IF(V20=2,"○",IF(V20=1,"●",IF(V20=0,"●",""))))</f>
        <v/>
      </c>
      <c r="V20" s="95" t="str">
        <f>IF($W19="","",IF($W19&gt;$Y19,1,0)+IF($W20&gt;$Y20,1,0)+IF($W21&gt;$Y21,1,0))</f>
        <v/>
      </c>
      <c r="W20" s="93"/>
      <c r="X20" s="69" t="s">
        <v>0</v>
      </c>
      <c r="Y20" s="93"/>
      <c r="Z20" s="95" t="str">
        <f>IF($Y19="","",IF($Y19&gt;$W19,1,0)+IF($Y20&gt;$W20,1,0)+IF($Y21&gt;$W21,1,0))</f>
        <v/>
      </c>
      <c r="AA20" s="76" t="str">
        <f>IF(D20="","",EXACT(C20,"○")+EXACT(I20,"○")+EXACT(U20,"○"))</f>
        <v/>
      </c>
      <c r="AB20" s="75" t="str">
        <f>IF(H20="","",EXACT(C20,"●")+EXACT(I20,"●")+EXACT(U20,"●"))</f>
        <v/>
      </c>
      <c r="AC20" s="74" t="str">
        <f>IF(ISERROR(IF(D20="","",+D20+J20+V20)),"",(IF(D20="","",+D20+J20+V20)))</f>
        <v/>
      </c>
      <c r="AD20" s="74" t="str">
        <f>IF(ISERROR(IF(H20="","",H20+N20+Z20)),"",(IF(H20="","",H20+N20+Z20)))</f>
        <v/>
      </c>
      <c r="AE20" s="72" t="str">
        <f>IF(ISERROR(AC20/AD20),"",AC20/AD20)</f>
        <v/>
      </c>
      <c r="AF20" s="73" t="str">
        <f>IF(E19="","",SUM(E19:E21)+SUM(K19:K21)+SUM(W19:W21))</f>
        <v/>
      </c>
      <c r="AG20" s="73" t="str">
        <f>IF(G19="","",SUM(G19:G21)+SUM(M19:M21)+SUM(Y19:Y21))</f>
        <v/>
      </c>
      <c r="AH20" s="72" t="str">
        <f>IF(ISERROR(AF20/AG20),"",AF20/AG20)</f>
        <v/>
      </c>
      <c r="AI20" s="71" t="str">
        <f>IF(ISERROR(RANK(AL20,$AL$10:$AL$25)),"",(RANK(AL20,$AL$10:$AL$25)))</f>
        <v/>
      </c>
      <c r="AK20" s="103" t="e">
        <f>IF(OR(AA20=AA10,AA20=AA15,AA20=AA25),CHOOSE(RANK(AA20,AA10:AA25)+1,0,400,300,200,100)+AA20+AE20,CHOOSE(RANK(AA20,AA10:AA25)+1,0,400,300,200,100))</f>
        <v>#VALUE!</v>
      </c>
      <c r="AL20" s="103" t="e">
        <f>IF(OR(AK20=AK10,AK20=AK15,AK20=AK20,AK20=AK25),CHOOSE(RANK(AK20,AK10:AK25)+1,0,400,300,200,100)+AH20,CHOOSE(RANK(AK20,AK10:AK25)+1,0,400,300,200,100))</f>
        <v>#VALUE!</v>
      </c>
    </row>
    <row r="21" spans="2:40" s="52" customFormat="1" ht="15" customHeight="1" x14ac:dyDescent="0.2">
      <c r="B21" s="214"/>
      <c r="C21" s="68"/>
      <c r="D21" s="69"/>
      <c r="E21" s="68" t="str">
        <f>IF(S11="","",S11)</f>
        <v/>
      </c>
      <c r="F21" s="69" t="s">
        <v>0</v>
      </c>
      <c r="G21" s="68" t="str">
        <f>IF(Q11="","",Q11)</f>
        <v/>
      </c>
      <c r="H21" s="69"/>
      <c r="I21" s="70"/>
      <c r="J21" s="69"/>
      <c r="K21" s="68" t="str">
        <f>IF(S16="","",S16)</f>
        <v/>
      </c>
      <c r="L21" s="69" t="s">
        <v>0</v>
      </c>
      <c r="M21" s="68" t="str">
        <f>IF(Q16="","",Q16)</f>
        <v/>
      </c>
      <c r="N21" s="68"/>
      <c r="O21" s="208"/>
      <c r="P21" s="209"/>
      <c r="Q21" s="209"/>
      <c r="R21" s="209"/>
      <c r="S21" s="209"/>
      <c r="T21" s="210"/>
      <c r="U21" s="70"/>
      <c r="V21" s="94"/>
      <c r="W21" s="93"/>
      <c r="X21" s="69" t="s">
        <v>0</v>
      </c>
      <c r="Y21" s="93"/>
      <c r="Z21" s="69"/>
      <c r="AA21" s="67"/>
      <c r="AB21" s="65"/>
      <c r="AC21" s="65"/>
      <c r="AD21" s="65"/>
      <c r="AE21" s="65"/>
      <c r="AF21" s="66"/>
      <c r="AG21" s="66"/>
      <c r="AH21" s="65"/>
      <c r="AI21" s="64"/>
      <c r="AK21" s="103"/>
      <c r="AL21" s="103"/>
    </row>
    <row r="22" spans="2:40" s="52" customFormat="1" ht="15" customHeight="1" x14ac:dyDescent="0.2">
      <c r="B22" s="214"/>
      <c r="C22" s="90"/>
      <c r="D22" s="92"/>
      <c r="E22" s="90"/>
      <c r="F22" s="90"/>
      <c r="G22" s="90"/>
      <c r="H22" s="92"/>
      <c r="I22" s="91"/>
      <c r="J22" s="92"/>
      <c r="K22" s="90"/>
      <c r="L22" s="90"/>
      <c r="M22" s="90"/>
      <c r="N22" s="87"/>
      <c r="O22" s="211"/>
      <c r="P22" s="212"/>
      <c r="Q22" s="212"/>
      <c r="R22" s="212"/>
      <c r="S22" s="212"/>
      <c r="T22" s="213"/>
      <c r="U22" s="91"/>
      <c r="V22" s="90"/>
      <c r="W22" s="90"/>
      <c r="X22" s="90"/>
      <c r="Y22" s="90"/>
      <c r="Z22" s="90"/>
      <c r="AA22" s="89"/>
      <c r="AB22" s="87"/>
      <c r="AC22" s="87"/>
      <c r="AD22" s="87"/>
      <c r="AE22" s="87"/>
      <c r="AF22" s="88"/>
      <c r="AG22" s="88"/>
      <c r="AH22" s="87"/>
      <c r="AI22" s="86"/>
      <c r="AK22" s="103"/>
      <c r="AL22" s="103"/>
    </row>
    <row r="23" spans="2:40" s="52" customFormat="1" ht="15" customHeight="1" x14ac:dyDescent="0.2">
      <c r="B23" s="214">
        <f>女子１日目!AJ46</f>
        <v>0</v>
      </c>
      <c r="C23" s="83"/>
      <c r="D23" s="84"/>
      <c r="E23" s="83"/>
      <c r="F23" s="83"/>
      <c r="G23" s="83"/>
      <c r="H23" s="84"/>
      <c r="I23" s="70"/>
      <c r="J23" s="69"/>
      <c r="K23" s="68"/>
      <c r="L23" s="68"/>
      <c r="M23" s="68"/>
      <c r="N23" s="68"/>
      <c r="O23" s="85"/>
      <c r="P23" s="84"/>
      <c r="Q23" s="83"/>
      <c r="R23" s="83"/>
      <c r="S23" s="83"/>
      <c r="T23" s="83"/>
      <c r="U23" s="205"/>
      <c r="V23" s="206"/>
      <c r="W23" s="206"/>
      <c r="X23" s="206"/>
      <c r="Y23" s="206"/>
      <c r="Z23" s="206"/>
      <c r="AA23" s="82"/>
      <c r="AB23" s="80"/>
      <c r="AC23" s="80"/>
      <c r="AD23" s="80"/>
      <c r="AE23" s="80"/>
      <c r="AF23" s="81"/>
      <c r="AG23" s="81"/>
      <c r="AH23" s="80"/>
      <c r="AI23" s="79"/>
      <c r="AK23" s="103"/>
      <c r="AL23" s="103"/>
    </row>
    <row r="24" spans="2:40" s="52" customFormat="1" ht="15" customHeight="1" x14ac:dyDescent="0.2">
      <c r="B24" s="214"/>
      <c r="C24" s="68"/>
      <c r="D24" s="69"/>
      <c r="E24" s="68" t="str">
        <f>IF(Y9="","",Y9)</f>
        <v/>
      </c>
      <c r="F24" s="69" t="s">
        <v>0</v>
      </c>
      <c r="G24" s="68" t="str">
        <f>IF(W9="","",W9)</f>
        <v/>
      </c>
      <c r="H24" s="69"/>
      <c r="I24" s="70"/>
      <c r="J24" s="69"/>
      <c r="K24" s="68" t="str">
        <f>IF(Y14="","",Y14)</f>
        <v/>
      </c>
      <c r="L24" s="69" t="s">
        <v>0</v>
      </c>
      <c r="M24" s="68" t="str">
        <f>IF(W14="","",W14)</f>
        <v/>
      </c>
      <c r="N24" s="68"/>
      <c r="O24" s="70"/>
      <c r="P24" s="69"/>
      <c r="Q24" s="68" t="str">
        <f>IF(Y19="","",Y19)</f>
        <v/>
      </c>
      <c r="R24" s="69" t="s">
        <v>0</v>
      </c>
      <c r="S24" s="68" t="str">
        <f>IF(W19="","",W19)</f>
        <v/>
      </c>
      <c r="T24" s="68"/>
      <c r="U24" s="208"/>
      <c r="V24" s="209"/>
      <c r="W24" s="209"/>
      <c r="X24" s="209"/>
      <c r="Y24" s="209"/>
      <c r="Z24" s="209"/>
      <c r="AA24" s="67"/>
      <c r="AB24" s="65"/>
      <c r="AC24" s="65"/>
      <c r="AD24" s="65"/>
      <c r="AE24" s="65"/>
      <c r="AF24" s="66"/>
      <c r="AG24" s="66"/>
      <c r="AH24" s="65"/>
      <c r="AI24" s="64"/>
      <c r="AK24" s="103"/>
      <c r="AL24" s="103"/>
    </row>
    <row r="25" spans="2:40" s="52" customFormat="1" ht="15" customHeight="1" x14ac:dyDescent="0.2">
      <c r="B25" s="214"/>
      <c r="C25" s="78" t="str">
        <f>IF(D25="","",IF(D25=2,"○",IF(D25=1,"●",IF(D25=0,"●",""))))</f>
        <v/>
      </c>
      <c r="D25" s="69" t="str">
        <f>Z10</f>
        <v/>
      </c>
      <c r="E25" s="68" t="str">
        <f>IF(Y10="","",Y10)</f>
        <v/>
      </c>
      <c r="F25" s="69" t="s">
        <v>0</v>
      </c>
      <c r="G25" s="68" t="str">
        <f>IF(W10="","",W10)</f>
        <v/>
      </c>
      <c r="H25" s="69" t="str">
        <f>V10</f>
        <v/>
      </c>
      <c r="I25" s="77" t="str">
        <f>IF(J25="","",IF(J25=2,"○",IF(J25=1,"●",IF(J25=0,"●",""))))</f>
        <v/>
      </c>
      <c r="J25" s="69" t="str">
        <f>Z15</f>
        <v/>
      </c>
      <c r="K25" s="68" t="str">
        <f>IF(Y15="","",Y15)</f>
        <v/>
      </c>
      <c r="L25" s="69" t="s">
        <v>0</v>
      </c>
      <c r="M25" s="68" t="str">
        <f>IF(W15="","",W15)</f>
        <v/>
      </c>
      <c r="N25" s="69" t="str">
        <f>V15</f>
        <v/>
      </c>
      <c r="O25" s="77" t="str">
        <f>IF(P25="","",IF(P25=2,"○",IF(P25=1,"●",IF(P25=0,"●",""))))</f>
        <v/>
      </c>
      <c r="P25" s="69" t="str">
        <f>Z20</f>
        <v/>
      </c>
      <c r="Q25" s="68" t="str">
        <f>IF(Y20="","",Y20)</f>
        <v/>
      </c>
      <c r="R25" s="69" t="s">
        <v>0</v>
      </c>
      <c r="S25" s="68" t="str">
        <f>IF(W20="","",W20)</f>
        <v/>
      </c>
      <c r="T25" s="69" t="str">
        <f>V20</f>
        <v/>
      </c>
      <c r="U25" s="208"/>
      <c r="V25" s="209"/>
      <c r="W25" s="209"/>
      <c r="X25" s="209"/>
      <c r="Y25" s="209"/>
      <c r="Z25" s="209"/>
      <c r="AA25" s="76" t="str">
        <f>IF(D25="","",EXACT(C25,"○")+EXACT(I25,"○")+EXACT(O25,"○"))</f>
        <v/>
      </c>
      <c r="AB25" s="75" t="str">
        <f>IF(H25="","",EXACT(C25,"●")+EXACT(I25,"●")+EXACT(O25,"●"))</f>
        <v/>
      </c>
      <c r="AC25" s="74" t="str">
        <f>IF(ISERROR(IF(D25="","",+D25+J25+P25)),"",(IF(D25="","",+D25+J25+P25)))</f>
        <v/>
      </c>
      <c r="AD25" s="74" t="str">
        <f>IF(ISERROR(IF(H25="","",H25+N25+T25)),"",(IF(H25="","",H25+N25+T25)))</f>
        <v/>
      </c>
      <c r="AE25" s="72" t="str">
        <f>IF(ISERROR(AC25/AD25),"",AC25/AD25)</f>
        <v/>
      </c>
      <c r="AF25" s="73" t="str">
        <f>IF(E24="","",SUM(E24:E26)+SUM(K24:K26)+SUM(Q24:Q26))</f>
        <v/>
      </c>
      <c r="AG25" s="73" t="str">
        <f>IF(G24="","",SUM(G24:G26)+SUM(M24:M26)+SUM(S24:S26))</f>
        <v/>
      </c>
      <c r="AH25" s="72" t="str">
        <f>IF(ISERROR(AF25/AG25),"",AF25/AG25)</f>
        <v/>
      </c>
      <c r="AI25" s="71" t="str">
        <f>IF(ISERROR(RANK(AL25,$AL$10:$AL$25)),"",(RANK(AL25,$AL$10:$AL$25)))</f>
        <v/>
      </c>
      <c r="AK25" s="103" t="e">
        <f>IF(OR(AA25=AA15,AA25=AA20,AA10=AA25),CHOOSE(RANK(AA25,AA10:AA25)+1,0,400,300,200,100)+AA25+AE25,CHOOSE(RANK(AA25,AA10:AA25)+1,0,400,300,200,100))</f>
        <v>#VALUE!</v>
      </c>
      <c r="AL25" s="103" t="e">
        <f>IF(OR(AK25=AK10,AK25=AK15,AK25=AK20,AK25=AK25),CHOOSE(RANK(AK25,AK10:AK25)+1,0,400,300,200,100)+AH25,CHOOSE(RANK(AK25,AK10:AK25)+1,0,400,300,200,100))</f>
        <v>#VALUE!</v>
      </c>
    </row>
    <row r="26" spans="2:40" s="52" customFormat="1" ht="15" customHeight="1" x14ac:dyDescent="0.2">
      <c r="B26" s="214"/>
      <c r="C26" s="68"/>
      <c r="D26" s="69"/>
      <c r="E26" s="68" t="str">
        <f>IF(Y11="","",Y11)</f>
        <v/>
      </c>
      <c r="F26" s="69" t="s">
        <v>0</v>
      </c>
      <c r="G26" s="68" t="str">
        <f>IF(W11="","",W11)</f>
        <v/>
      </c>
      <c r="H26" s="69"/>
      <c r="I26" s="70"/>
      <c r="J26" s="69"/>
      <c r="K26" s="68" t="str">
        <f>IF(Y16="","",Y16)</f>
        <v/>
      </c>
      <c r="L26" s="69" t="s">
        <v>0</v>
      </c>
      <c r="M26" s="68" t="str">
        <f>IF(W16="","",W16)</f>
        <v/>
      </c>
      <c r="N26" s="68"/>
      <c r="O26" s="70"/>
      <c r="P26" s="69"/>
      <c r="Q26" s="68" t="str">
        <f>IF(Y21="","",Y21)</f>
        <v/>
      </c>
      <c r="R26" s="69" t="s">
        <v>0</v>
      </c>
      <c r="S26" s="68" t="str">
        <f>IF(W21="","",W21)</f>
        <v/>
      </c>
      <c r="T26" s="68"/>
      <c r="U26" s="208"/>
      <c r="V26" s="209"/>
      <c r="W26" s="209"/>
      <c r="X26" s="209"/>
      <c r="Y26" s="209"/>
      <c r="Z26" s="209"/>
      <c r="AA26" s="67"/>
      <c r="AB26" s="65"/>
      <c r="AC26" s="65"/>
      <c r="AD26" s="65"/>
      <c r="AE26" s="65"/>
      <c r="AF26" s="66"/>
      <c r="AG26" s="66"/>
      <c r="AH26" s="65"/>
      <c r="AI26" s="64"/>
      <c r="AK26" s="103"/>
      <c r="AL26" s="103"/>
    </row>
    <row r="27" spans="2:40" s="52" customFormat="1" ht="15" customHeight="1" thickBot="1" x14ac:dyDescent="0.25">
      <c r="B27" s="215"/>
      <c r="C27" s="61"/>
      <c r="D27" s="62"/>
      <c r="E27" s="61"/>
      <c r="F27" s="61"/>
      <c r="G27" s="61"/>
      <c r="H27" s="62"/>
      <c r="I27" s="63"/>
      <c r="J27" s="62"/>
      <c r="K27" s="61"/>
      <c r="L27" s="61"/>
      <c r="M27" s="61"/>
      <c r="N27" s="61"/>
      <c r="O27" s="63"/>
      <c r="P27" s="62"/>
      <c r="Q27" s="61"/>
      <c r="R27" s="61"/>
      <c r="S27" s="61"/>
      <c r="T27" s="61"/>
      <c r="U27" s="216"/>
      <c r="V27" s="217"/>
      <c r="W27" s="217"/>
      <c r="X27" s="217"/>
      <c r="Y27" s="217"/>
      <c r="Z27" s="217"/>
      <c r="AA27" s="60"/>
      <c r="AB27" s="58"/>
      <c r="AC27" s="58"/>
      <c r="AD27" s="58"/>
      <c r="AE27" s="58"/>
      <c r="AF27" s="59"/>
      <c r="AG27" s="59"/>
      <c r="AH27" s="58"/>
      <c r="AI27" s="57"/>
      <c r="AK27" s="103"/>
      <c r="AL27" s="103"/>
    </row>
    <row r="28" spans="2:40" s="52" customFormat="1" x14ac:dyDescent="0.2"/>
    <row r="29" spans="2:40" s="52" customFormat="1" ht="19.2" x14ac:dyDescent="0.25">
      <c r="C29" s="119" t="s">
        <v>39</v>
      </c>
    </row>
    <row r="30" spans="2:40" s="52" customFormat="1" ht="14.25" customHeight="1" x14ac:dyDescent="0.2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56"/>
      <c r="AB30" s="56"/>
      <c r="AC30" s="56"/>
      <c r="AD30" s="56"/>
      <c r="AE30" s="56"/>
      <c r="AF30" s="54"/>
      <c r="AG30" s="54"/>
      <c r="AH30" s="54"/>
      <c r="AI30" s="51"/>
      <c r="AJ30" s="51"/>
      <c r="AK30" s="51"/>
      <c r="AL30" s="51"/>
      <c r="AM30" s="51"/>
      <c r="AN30" s="51"/>
    </row>
    <row r="31" spans="2:40" s="52" customFormat="1" ht="17.399999999999999" customHeight="1" x14ac:dyDescent="0.2">
      <c r="C31" s="168">
        <v>1</v>
      </c>
      <c r="D31" s="180">
        <f>B8</f>
        <v>0</v>
      </c>
      <c r="E31" s="204"/>
      <c r="F31" s="204"/>
      <c r="G31" s="204"/>
      <c r="H31" s="169" t="s">
        <v>6</v>
      </c>
      <c r="I31" s="169" t="s">
        <v>98</v>
      </c>
      <c r="J31" s="169" t="s">
        <v>7</v>
      </c>
      <c r="K31" s="180">
        <f>B18</f>
        <v>0</v>
      </c>
      <c r="L31" s="204"/>
      <c r="M31" s="204"/>
      <c r="N31" s="204"/>
      <c r="O31" s="181" t="s">
        <v>9</v>
      </c>
      <c r="P31" s="181"/>
      <c r="Q31" s="177" t="s">
        <v>5</v>
      </c>
      <c r="R31" s="182">
        <f>B13</f>
        <v>0</v>
      </c>
      <c r="S31" s="203"/>
      <c r="T31" s="203"/>
      <c r="U31" s="203"/>
      <c r="V31" s="176" t="s">
        <v>8</v>
      </c>
      <c r="W31" s="182">
        <f>B23</f>
        <v>0</v>
      </c>
      <c r="X31" s="203"/>
      <c r="Y31" s="203"/>
      <c r="Z31" s="203"/>
      <c r="AA31" s="55"/>
      <c r="AB31" s="56"/>
      <c r="AC31" s="55"/>
      <c r="AD31" s="55"/>
      <c r="AE31" s="55"/>
      <c r="AF31" s="54"/>
      <c r="AG31" s="54"/>
      <c r="AH31" s="54"/>
      <c r="AI31" s="51"/>
      <c r="AJ31" s="51"/>
      <c r="AK31" s="51"/>
      <c r="AL31" s="51"/>
      <c r="AM31" s="51"/>
      <c r="AN31" s="51"/>
    </row>
    <row r="32" spans="2:40" s="52" customFormat="1" ht="17.399999999999999" customHeight="1" x14ac:dyDescent="0.2">
      <c r="C32" s="168">
        <v>2</v>
      </c>
      <c r="D32" s="180">
        <f>B13</f>
        <v>0</v>
      </c>
      <c r="E32" s="204"/>
      <c r="F32" s="204"/>
      <c r="G32" s="204"/>
      <c r="H32" s="169" t="s">
        <v>5</v>
      </c>
      <c r="I32" s="169" t="s">
        <v>98</v>
      </c>
      <c r="J32" s="169" t="s">
        <v>8</v>
      </c>
      <c r="K32" s="180">
        <f>B23</f>
        <v>0</v>
      </c>
      <c r="L32" s="204"/>
      <c r="M32" s="204"/>
      <c r="N32" s="204"/>
      <c r="O32" s="181" t="s">
        <v>9</v>
      </c>
      <c r="P32" s="181"/>
      <c r="Q32" s="177" t="s">
        <v>6</v>
      </c>
      <c r="R32" s="182">
        <f>B8</f>
        <v>0</v>
      </c>
      <c r="S32" s="203"/>
      <c r="T32" s="203"/>
      <c r="U32" s="203"/>
      <c r="V32" s="176" t="s">
        <v>7</v>
      </c>
      <c r="W32" s="182">
        <f>B18</f>
        <v>0</v>
      </c>
      <c r="X32" s="203"/>
      <c r="Y32" s="203"/>
      <c r="Z32" s="203"/>
      <c r="AA32" s="55"/>
      <c r="AB32" s="55"/>
      <c r="AC32" s="55"/>
      <c r="AD32" s="55"/>
      <c r="AE32" s="55"/>
      <c r="AF32" s="55"/>
      <c r="AG32" s="55"/>
      <c r="AH32" s="55"/>
      <c r="AI32" s="51"/>
      <c r="AJ32" s="51"/>
      <c r="AK32" s="51"/>
      <c r="AL32" s="51"/>
      <c r="AM32" s="51"/>
      <c r="AN32" s="51"/>
    </row>
    <row r="33" spans="2:40" s="52" customFormat="1" ht="17.399999999999999" customHeight="1" x14ac:dyDescent="0.2">
      <c r="C33" s="168">
        <v>3</v>
      </c>
      <c r="D33" s="180">
        <f>B8</f>
        <v>0</v>
      </c>
      <c r="E33" s="204"/>
      <c r="F33" s="204"/>
      <c r="G33" s="204"/>
      <c r="H33" s="169" t="s">
        <v>6</v>
      </c>
      <c r="I33" s="169" t="s">
        <v>98</v>
      </c>
      <c r="J33" s="169" t="s">
        <v>8</v>
      </c>
      <c r="K33" s="180">
        <f>B23</f>
        <v>0</v>
      </c>
      <c r="L33" s="204"/>
      <c r="M33" s="204"/>
      <c r="N33" s="204"/>
      <c r="O33" s="181" t="s">
        <v>9</v>
      </c>
      <c r="P33" s="181"/>
      <c r="Q33" s="177" t="s">
        <v>5</v>
      </c>
      <c r="R33" s="182">
        <f>B13</f>
        <v>0</v>
      </c>
      <c r="S33" s="203"/>
      <c r="T33" s="203"/>
      <c r="U33" s="203"/>
      <c r="V33" s="176" t="s">
        <v>7</v>
      </c>
      <c r="W33" s="182">
        <f>B18</f>
        <v>0</v>
      </c>
      <c r="X33" s="203"/>
      <c r="Y33" s="203"/>
      <c r="Z33" s="203"/>
      <c r="AA33" s="104"/>
      <c r="AB33" s="104"/>
      <c r="AC33" s="104"/>
      <c r="AD33" s="104"/>
      <c r="AE33" s="105"/>
      <c r="AF33" s="53"/>
      <c r="AG33" s="54"/>
      <c r="AH33" s="54"/>
      <c r="AI33" s="51"/>
      <c r="AJ33" s="51"/>
      <c r="AK33" s="51"/>
      <c r="AL33" s="51"/>
      <c r="AN33" s="51"/>
    </row>
    <row r="34" spans="2:40" s="52" customFormat="1" ht="17.399999999999999" customHeight="1" x14ac:dyDescent="0.2">
      <c r="C34" s="175">
        <v>4</v>
      </c>
      <c r="D34" s="179">
        <f>B13</f>
        <v>0</v>
      </c>
      <c r="E34" s="260"/>
      <c r="F34" s="260"/>
      <c r="G34" s="260"/>
      <c r="H34" s="169" t="s">
        <v>5</v>
      </c>
      <c r="I34" s="169" t="s">
        <v>98</v>
      </c>
      <c r="J34" s="169" t="s">
        <v>7</v>
      </c>
      <c r="K34" s="180">
        <f>B18</f>
        <v>0</v>
      </c>
      <c r="L34" s="204"/>
      <c r="M34" s="204"/>
      <c r="N34" s="204"/>
      <c r="O34" s="181" t="s">
        <v>9</v>
      </c>
      <c r="P34" s="181"/>
      <c r="Q34" s="177" t="s">
        <v>6</v>
      </c>
      <c r="R34" s="182">
        <f>B8</f>
        <v>0</v>
      </c>
      <c r="S34" s="203"/>
      <c r="T34" s="203"/>
      <c r="U34" s="203"/>
      <c r="V34" s="176" t="s">
        <v>8</v>
      </c>
      <c r="W34" s="182">
        <f>B23</f>
        <v>0</v>
      </c>
      <c r="X34" s="203"/>
      <c r="Y34" s="203"/>
      <c r="Z34" s="203"/>
      <c r="AA34" s="104"/>
    </row>
    <row r="35" spans="2:40" s="52" customFormat="1" ht="17.399999999999999" customHeight="1" x14ac:dyDescent="0.2">
      <c r="C35" s="175">
        <v>5</v>
      </c>
      <c r="D35" s="179">
        <f>B18</f>
        <v>0</v>
      </c>
      <c r="E35" s="260"/>
      <c r="F35" s="260"/>
      <c r="G35" s="260"/>
      <c r="H35" s="169" t="s">
        <v>7</v>
      </c>
      <c r="I35" s="169" t="s">
        <v>98</v>
      </c>
      <c r="J35" s="169" t="s">
        <v>8</v>
      </c>
      <c r="K35" s="180">
        <f>B23</f>
        <v>0</v>
      </c>
      <c r="L35" s="204"/>
      <c r="M35" s="204"/>
      <c r="N35" s="204"/>
      <c r="O35" s="181" t="s">
        <v>9</v>
      </c>
      <c r="P35" s="181"/>
      <c r="Q35" s="177" t="s">
        <v>6</v>
      </c>
      <c r="R35" s="182">
        <f>B8</f>
        <v>0</v>
      </c>
      <c r="S35" s="203"/>
      <c r="T35" s="203"/>
      <c r="U35" s="203"/>
      <c r="V35" s="176" t="s">
        <v>5</v>
      </c>
      <c r="W35" s="182">
        <f>B13</f>
        <v>0</v>
      </c>
      <c r="X35" s="203"/>
      <c r="Y35" s="203"/>
      <c r="Z35" s="203"/>
      <c r="AA35" s="104"/>
    </row>
    <row r="36" spans="2:40" s="52" customFormat="1" ht="17.399999999999999" customHeight="1" x14ac:dyDescent="0.2">
      <c r="C36" s="175">
        <v>6</v>
      </c>
      <c r="D36" s="179">
        <f>B8</f>
        <v>0</v>
      </c>
      <c r="E36" s="260"/>
      <c r="F36" s="260"/>
      <c r="G36" s="260"/>
      <c r="H36" s="169" t="s">
        <v>6</v>
      </c>
      <c r="I36" s="169" t="s">
        <v>98</v>
      </c>
      <c r="J36" s="169" t="s">
        <v>5</v>
      </c>
      <c r="K36" s="180">
        <f>B13</f>
        <v>0</v>
      </c>
      <c r="L36" s="204"/>
      <c r="M36" s="204"/>
      <c r="N36" s="204"/>
      <c r="O36" s="181" t="s">
        <v>9</v>
      </c>
      <c r="P36" s="181"/>
      <c r="Q36" s="177" t="s">
        <v>5</v>
      </c>
      <c r="R36" s="182">
        <f>B13</f>
        <v>0</v>
      </c>
      <c r="S36" s="203"/>
      <c r="T36" s="203"/>
      <c r="U36" s="203"/>
      <c r="V36" s="176" t="s">
        <v>7</v>
      </c>
      <c r="W36" s="182">
        <f>B18</f>
        <v>0</v>
      </c>
      <c r="X36" s="203"/>
      <c r="Y36" s="203"/>
      <c r="Z36" s="203"/>
      <c r="AA36" s="104"/>
    </row>
    <row r="37" spans="2:40" ht="17.399999999999999" customHeight="1" x14ac:dyDescent="0.2">
      <c r="C37" s="175"/>
      <c r="D37" s="168"/>
      <c r="E37" s="168"/>
      <c r="F37" s="169"/>
      <c r="G37" s="169"/>
      <c r="H37" s="169"/>
      <c r="I37" s="169"/>
      <c r="J37" s="169"/>
      <c r="K37" s="166"/>
      <c r="L37" s="112"/>
      <c r="M37" s="167"/>
      <c r="N37" s="167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04"/>
    </row>
    <row r="38" spans="2:40" ht="14.25" customHeight="1" x14ac:dyDescent="0.2">
      <c r="C38" s="175"/>
      <c r="D38" s="168"/>
      <c r="E38" s="168"/>
      <c r="F38" s="169"/>
      <c r="G38" s="169"/>
      <c r="H38" s="169"/>
      <c r="I38" s="169"/>
      <c r="J38" s="169"/>
      <c r="K38" s="166"/>
      <c r="L38" s="112"/>
      <c r="M38" s="167"/>
      <c r="N38" s="167"/>
      <c r="O38" s="113"/>
      <c r="P38" s="113"/>
      <c r="Q38" s="113"/>
      <c r="R38" s="113"/>
      <c r="S38" s="113"/>
      <c r="T38" s="113"/>
      <c r="U38" s="113"/>
      <c r="V38" s="113"/>
      <c r="W38" s="120"/>
      <c r="X38" s="113"/>
      <c r="Y38" s="113"/>
      <c r="Z38" s="113"/>
      <c r="AA38" s="106"/>
    </row>
    <row r="39" spans="2:40" ht="14.25" customHeight="1" x14ac:dyDescent="0.2">
      <c r="AA39" s="107"/>
    </row>
    <row r="40" spans="2:40" ht="14.25" customHeight="1" x14ac:dyDescent="0.2">
      <c r="AA40" s="107"/>
    </row>
    <row r="41" spans="2:40" ht="14.25" customHeight="1" x14ac:dyDescent="0.2">
      <c r="C41" s="115"/>
      <c r="D41" s="116"/>
      <c r="E41" s="116"/>
      <c r="F41" s="114"/>
      <c r="G41" s="114"/>
      <c r="H41" s="114"/>
      <c r="I41" s="114"/>
      <c r="J41" s="114"/>
      <c r="K41" s="117"/>
      <c r="L41" s="112"/>
      <c r="M41" s="118"/>
      <c r="N41" s="118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07"/>
      <c r="AB41" s="107"/>
      <c r="AC41" s="107"/>
      <c r="AD41" s="107"/>
      <c r="AE41" s="107"/>
      <c r="AF41" s="107"/>
      <c r="AG41" s="107"/>
      <c r="AH41" s="107"/>
      <c r="AI41" s="50"/>
      <c r="AJ41" s="50"/>
      <c r="AK41" s="50"/>
      <c r="AL41" s="50"/>
      <c r="AM41" s="50"/>
    </row>
    <row r="42" spans="2:40" ht="16.2" x14ac:dyDescent="0.2">
      <c r="B42" s="121" t="s">
        <v>40</v>
      </c>
      <c r="J42" s="49"/>
      <c r="K42" s="49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52"/>
      <c r="AB42" s="152"/>
      <c r="AC42" s="152"/>
      <c r="AD42" s="49"/>
      <c r="AE42" s="49"/>
      <c r="AF42" s="49"/>
      <c r="AG42" s="49"/>
      <c r="AH42" s="49"/>
    </row>
    <row r="43" spans="2:40" ht="15.6" customHeight="1" x14ac:dyDescent="0.2">
      <c r="B43" s="259" t="s">
        <v>37</v>
      </c>
      <c r="C43" s="251" t="str">
        <f>IF(AI10=1,B8,IF(AI10=1,B8,IF(AI15=1,B13,IF(AI20=1,B18,IF(AI25=1,B23,"")))))</f>
        <v/>
      </c>
      <c r="D43" s="251"/>
      <c r="E43" s="251"/>
      <c r="F43" s="251"/>
      <c r="G43" s="252"/>
      <c r="H43" s="252"/>
      <c r="I43" s="252"/>
      <c r="L43" s="163"/>
      <c r="M43" s="163"/>
      <c r="N43" s="163"/>
      <c r="O43" s="163"/>
      <c r="P43" s="164"/>
      <c r="Q43" s="164"/>
      <c r="R43" s="6"/>
      <c r="S43" s="6"/>
      <c r="T43" s="6"/>
      <c r="U43" s="6"/>
      <c r="V43" s="6"/>
      <c r="W43" s="6"/>
      <c r="X43" s="6"/>
      <c r="Y43" s="6"/>
      <c r="Z43" s="6"/>
      <c r="AA43" s="48"/>
      <c r="AB43" s="48"/>
      <c r="AC43" s="48"/>
    </row>
    <row r="44" spans="2:40" ht="15.6" customHeight="1" thickBot="1" x14ac:dyDescent="0.25">
      <c r="B44" s="256"/>
      <c r="C44" s="253"/>
      <c r="D44" s="253"/>
      <c r="E44" s="253"/>
      <c r="F44" s="253"/>
      <c r="G44" s="254"/>
      <c r="H44" s="254"/>
      <c r="I44" s="254"/>
      <c r="J44" s="108"/>
      <c r="K44" s="108"/>
      <c r="L44" s="163"/>
      <c r="M44" s="163"/>
      <c r="N44" s="163"/>
      <c r="O44" s="163"/>
      <c r="P44" s="164"/>
      <c r="Q44" s="164"/>
      <c r="R44" s="6"/>
      <c r="S44" s="6"/>
      <c r="T44" s="6"/>
      <c r="U44" s="6"/>
      <c r="V44" s="6"/>
      <c r="W44" s="6"/>
      <c r="X44" s="6"/>
      <c r="Y44" s="6"/>
      <c r="Z44" s="6"/>
      <c r="AA44" s="48"/>
      <c r="AB44" s="48"/>
      <c r="AC44" s="48"/>
    </row>
    <row r="45" spans="2:40" ht="15.6" customHeight="1" x14ac:dyDescent="0.2">
      <c r="B45" s="255" t="s">
        <v>36</v>
      </c>
      <c r="C45" s="257" t="str">
        <f>IF(AI10=2,B8,IF(AI10=2,B8,IF(AI15=2,B13,IF(AI20=2,B18,IF(AI25=2,B23,"")))))</f>
        <v/>
      </c>
      <c r="D45" s="257"/>
      <c r="E45" s="257"/>
      <c r="F45" s="257"/>
      <c r="G45" s="258"/>
      <c r="H45" s="258"/>
      <c r="I45" s="258"/>
      <c r="J45" s="108"/>
      <c r="K45" s="108"/>
      <c r="L45" s="153"/>
      <c r="M45" s="19"/>
      <c r="N45" s="19"/>
      <c r="O45" s="19"/>
      <c r="P45" s="154"/>
      <c r="Q45" s="155"/>
      <c r="R45" s="6"/>
      <c r="S45" s="6"/>
      <c r="T45" s="8"/>
      <c r="U45" s="8"/>
      <c r="V45" s="8"/>
      <c r="W45" s="8"/>
      <c r="X45" s="8"/>
      <c r="Y45" s="156"/>
      <c r="Z45" s="6"/>
      <c r="AA45" s="48"/>
      <c r="AB45" s="48"/>
      <c r="AC45" s="48"/>
    </row>
    <row r="46" spans="2:40" ht="15.6" customHeight="1" thickBot="1" x14ac:dyDescent="0.25">
      <c r="B46" s="256"/>
      <c r="C46" s="253"/>
      <c r="D46" s="253"/>
      <c r="E46" s="253"/>
      <c r="F46" s="253"/>
      <c r="G46" s="254"/>
      <c r="H46" s="254"/>
      <c r="I46" s="254"/>
      <c r="J46" s="48"/>
      <c r="K46" s="48"/>
      <c r="L46" s="153"/>
      <c r="M46" s="19"/>
      <c r="N46" s="19"/>
      <c r="O46" s="19"/>
      <c r="P46" s="154"/>
      <c r="Q46" s="155"/>
      <c r="R46" s="6"/>
      <c r="S46" s="6"/>
      <c r="T46" s="10"/>
      <c r="U46" s="8"/>
      <c r="V46" s="8"/>
      <c r="W46" s="8"/>
      <c r="X46" s="10"/>
      <c r="Y46" s="38"/>
      <c r="Z46" s="6"/>
      <c r="AA46" s="48"/>
      <c r="AB46" s="48"/>
      <c r="AC46" s="48"/>
    </row>
    <row r="47" spans="2:40" ht="15.6" customHeight="1" x14ac:dyDescent="0.2">
      <c r="B47" s="255" t="s">
        <v>35</v>
      </c>
      <c r="C47" s="257" t="str">
        <f>IF(AI10=3,B8,IF(AI10=3,B8,IF(AI15=3,B13,IF(AI20=3,B18,IF(AI25=3,B23,"")))))</f>
        <v/>
      </c>
      <c r="D47" s="257"/>
      <c r="E47" s="257"/>
      <c r="F47" s="257"/>
      <c r="G47" s="258"/>
      <c r="H47" s="258"/>
      <c r="I47" s="258"/>
      <c r="J47" s="110"/>
      <c r="K47" s="110"/>
      <c r="L47" s="153"/>
      <c r="M47" s="19"/>
      <c r="N47" s="19"/>
      <c r="O47" s="19"/>
      <c r="P47" s="154"/>
      <c r="Q47" s="155"/>
      <c r="R47" s="6"/>
      <c r="S47" s="6"/>
      <c r="T47" s="8"/>
      <c r="U47" s="8"/>
      <c r="V47" s="8"/>
      <c r="W47" s="8"/>
      <c r="X47" s="8"/>
      <c r="Y47" s="38"/>
      <c r="Z47" s="6"/>
      <c r="AA47" s="48"/>
      <c r="AB47" s="48"/>
      <c r="AC47" s="48"/>
    </row>
    <row r="48" spans="2:40" ht="15.6" customHeight="1" thickBot="1" x14ac:dyDescent="0.25">
      <c r="B48" s="256"/>
      <c r="C48" s="253"/>
      <c r="D48" s="253"/>
      <c r="E48" s="253"/>
      <c r="F48" s="253"/>
      <c r="G48" s="254"/>
      <c r="H48" s="254"/>
      <c r="I48" s="254"/>
      <c r="J48" s="110"/>
      <c r="K48" s="110"/>
      <c r="L48" s="163"/>
      <c r="M48" s="163"/>
      <c r="N48" s="163"/>
      <c r="O48" s="163"/>
      <c r="P48" s="165"/>
      <c r="Q48" s="165"/>
      <c r="R48" s="6"/>
      <c r="S48" s="6"/>
      <c r="T48" s="6"/>
      <c r="U48" s="6"/>
      <c r="V48" s="6"/>
      <c r="W48" s="6"/>
      <c r="X48" s="6"/>
      <c r="Y48" s="44"/>
      <c r="Z48" s="6"/>
      <c r="AA48" s="48"/>
      <c r="AB48" s="48"/>
      <c r="AC48" s="48"/>
    </row>
    <row r="49" spans="2:29" ht="15.6" customHeight="1" x14ac:dyDescent="0.2">
      <c r="B49" s="255" t="s">
        <v>34</v>
      </c>
      <c r="C49" s="257" t="str">
        <f>IF(AI10=4,B8,IF(AI10=4,B8,IF(AI15=4,B13,IF(AI20=4,B18,IF(AI25=4,B23,"")))))</f>
        <v/>
      </c>
      <c r="D49" s="257"/>
      <c r="E49" s="257"/>
      <c r="F49" s="257"/>
      <c r="G49" s="258"/>
      <c r="H49" s="258"/>
      <c r="I49" s="258"/>
      <c r="J49" s="48"/>
      <c r="K49" s="48"/>
      <c r="L49" s="163"/>
      <c r="M49" s="163"/>
      <c r="N49" s="163"/>
      <c r="O49" s="163"/>
      <c r="P49" s="165"/>
      <c r="Q49" s="165"/>
      <c r="R49" s="6"/>
      <c r="S49" s="6"/>
      <c r="T49" s="6"/>
      <c r="U49" s="6"/>
      <c r="V49" s="6"/>
      <c r="W49" s="6"/>
      <c r="X49" s="6"/>
      <c r="Y49" s="6"/>
      <c r="Z49" s="6"/>
      <c r="AA49" s="48"/>
      <c r="AB49" s="48"/>
      <c r="AC49" s="48"/>
    </row>
    <row r="50" spans="2:29" ht="15.6" customHeight="1" thickBot="1" x14ac:dyDescent="0.25">
      <c r="B50" s="256"/>
      <c r="C50" s="253"/>
      <c r="D50" s="253"/>
      <c r="E50" s="253"/>
      <c r="F50" s="253"/>
      <c r="G50" s="254"/>
      <c r="H50" s="254"/>
      <c r="I50" s="254"/>
      <c r="J50" s="48"/>
      <c r="K50" s="48"/>
      <c r="L50" s="48"/>
      <c r="M50" s="48"/>
      <c r="N50" s="48"/>
      <c r="O50" s="48"/>
      <c r="P50" s="157"/>
      <c r="Q50" s="157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</row>
    <row r="51" spans="2:29" ht="15.6" customHeight="1" x14ac:dyDescent="0.2">
      <c r="B51" s="255" t="s">
        <v>33</v>
      </c>
      <c r="C51" s="251"/>
      <c r="D51" s="251"/>
      <c r="E51" s="251"/>
      <c r="F51" s="251"/>
      <c r="G51" s="252"/>
      <c r="H51" s="252"/>
      <c r="I51" s="252"/>
      <c r="J51" s="48"/>
      <c r="K51" s="48"/>
      <c r="L51" s="158"/>
      <c r="M51" s="158"/>
      <c r="N51" s="158"/>
      <c r="O51" s="158"/>
      <c r="P51" s="164"/>
      <c r="Q51" s="164"/>
      <c r="R51" s="6"/>
      <c r="S51" s="6"/>
      <c r="T51" s="6"/>
      <c r="U51" s="6"/>
      <c r="V51" s="6"/>
      <c r="W51" s="25"/>
      <c r="X51" s="6"/>
      <c r="Y51" s="6"/>
      <c r="Z51" s="6"/>
      <c r="AA51" s="25"/>
      <c r="AB51" s="48"/>
      <c r="AC51" s="48"/>
    </row>
    <row r="52" spans="2:29" ht="15.6" customHeight="1" thickBot="1" x14ac:dyDescent="0.4">
      <c r="B52" s="256"/>
      <c r="C52" s="253"/>
      <c r="D52" s="253"/>
      <c r="E52" s="253"/>
      <c r="F52" s="253"/>
      <c r="G52" s="254"/>
      <c r="H52" s="254"/>
      <c r="I52" s="254"/>
      <c r="J52" s="111"/>
      <c r="K52" s="111"/>
      <c r="L52" s="158"/>
      <c r="M52" s="158"/>
      <c r="N52" s="158"/>
      <c r="O52" s="158"/>
      <c r="P52" s="164"/>
      <c r="Q52" s="164"/>
      <c r="R52" s="6"/>
      <c r="S52" s="6"/>
      <c r="T52" s="6"/>
      <c r="U52" s="6"/>
      <c r="V52" s="6"/>
      <c r="W52" s="6"/>
      <c r="X52" s="6"/>
      <c r="Y52" s="6"/>
      <c r="Z52" s="6"/>
      <c r="AA52" s="19"/>
      <c r="AB52" s="48"/>
      <c r="AC52" s="48"/>
    </row>
    <row r="53" spans="2:29" ht="15.6" customHeight="1" x14ac:dyDescent="0.35">
      <c r="B53" s="255" t="s">
        <v>32</v>
      </c>
      <c r="C53" s="257"/>
      <c r="D53" s="257"/>
      <c r="E53" s="257"/>
      <c r="F53" s="257"/>
      <c r="G53" s="258"/>
      <c r="H53" s="258"/>
      <c r="I53" s="258"/>
      <c r="J53" s="111"/>
      <c r="K53" s="111"/>
      <c r="L53" s="19"/>
      <c r="M53" s="19"/>
      <c r="N53" s="19"/>
      <c r="O53" s="19"/>
      <c r="P53" s="159"/>
      <c r="Q53" s="160"/>
      <c r="R53" s="6"/>
      <c r="S53" s="6"/>
      <c r="T53" s="8"/>
      <c r="U53" s="8"/>
      <c r="V53" s="8"/>
      <c r="W53" s="8"/>
      <c r="X53" s="8"/>
      <c r="Y53" s="6"/>
      <c r="Z53" s="6"/>
      <c r="AA53" s="30"/>
      <c r="AB53" s="48"/>
      <c r="AC53" s="48"/>
    </row>
    <row r="54" spans="2:29" ht="15.6" customHeight="1" thickBot="1" x14ac:dyDescent="0.25">
      <c r="B54" s="256"/>
      <c r="C54" s="253"/>
      <c r="D54" s="253"/>
      <c r="E54" s="253"/>
      <c r="F54" s="253"/>
      <c r="G54" s="254"/>
      <c r="H54" s="254"/>
      <c r="I54" s="254"/>
      <c r="J54" s="48"/>
      <c r="K54" s="48"/>
      <c r="L54" s="19"/>
      <c r="M54" s="19"/>
      <c r="N54" s="19"/>
      <c r="O54" s="19"/>
      <c r="P54" s="159"/>
      <c r="Q54" s="160"/>
      <c r="R54" s="6"/>
      <c r="S54" s="6"/>
      <c r="T54" s="10"/>
      <c r="U54" s="8"/>
      <c r="V54" s="8"/>
      <c r="W54" s="8"/>
      <c r="X54" s="10"/>
      <c r="Y54" s="6"/>
      <c r="Z54" s="6"/>
      <c r="AA54" s="30"/>
      <c r="AB54" s="48"/>
      <c r="AC54" s="48"/>
    </row>
    <row r="55" spans="2:29" ht="15.6" customHeight="1" x14ac:dyDescent="0.2">
      <c r="B55" s="255" t="s">
        <v>31</v>
      </c>
      <c r="C55" s="257"/>
      <c r="D55" s="257"/>
      <c r="E55" s="257"/>
      <c r="F55" s="257"/>
      <c r="G55" s="258"/>
      <c r="H55" s="258"/>
      <c r="I55" s="258"/>
      <c r="J55" s="48"/>
      <c r="K55" s="48"/>
      <c r="L55" s="19"/>
      <c r="M55" s="19"/>
      <c r="N55" s="19"/>
      <c r="O55" s="19"/>
      <c r="P55" s="159"/>
      <c r="Q55" s="160"/>
      <c r="R55" s="6"/>
      <c r="S55" s="6"/>
      <c r="T55" s="8"/>
      <c r="U55" s="8"/>
      <c r="V55" s="8"/>
      <c r="W55" s="8"/>
      <c r="X55" s="8"/>
      <c r="Y55" s="6"/>
      <c r="Z55" s="6"/>
      <c r="AA55" s="19"/>
      <c r="AB55" s="48"/>
      <c r="AC55" s="48"/>
    </row>
    <row r="56" spans="2:29" ht="15.6" customHeight="1" thickBot="1" x14ac:dyDescent="0.25">
      <c r="B56" s="256"/>
      <c r="C56" s="253"/>
      <c r="D56" s="253"/>
      <c r="E56" s="253"/>
      <c r="F56" s="253"/>
      <c r="G56" s="254"/>
      <c r="H56" s="254"/>
      <c r="I56" s="254"/>
      <c r="J56" s="108"/>
      <c r="K56" s="108"/>
      <c r="L56" s="158"/>
      <c r="M56" s="158"/>
      <c r="N56" s="158"/>
      <c r="O56" s="158"/>
      <c r="P56" s="164"/>
      <c r="Q56" s="164"/>
      <c r="R56" s="6"/>
      <c r="S56" s="6"/>
      <c r="T56" s="6"/>
      <c r="U56" s="6"/>
      <c r="V56" s="6"/>
      <c r="W56" s="6"/>
      <c r="X56" s="6"/>
      <c r="Y56" s="25"/>
      <c r="Z56" s="6"/>
      <c r="AA56" s="19"/>
      <c r="AB56" s="48"/>
      <c r="AC56" s="48"/>
    </row>
    <row r="57" spans="2:29" ht="15.6" customHeight="1" x14ac:dyDescent="0.2">
      <c r="B57" s="255" t="s">
        <v>30</v>
      </c>
      <c r="C57" s="257"/>
      <c r="D57" s="257"/>
      <c r="E57" s="257"/>
      <c r="F57" s="257"/>
      <c r="G57" s="258"/>
      <c r="H57" s="258"/>
      <c r="I57" s="258"/>
      <c r="J57" s="108"/>
      <c r="K57" s="108"/>
      <c r="L57" s="158"/>
      <c r="M57" s="158"/>
      <c r="N57" s="158"/>
      <c r="O57" s="158"/>
      <c r="P57" s="164"/>
      <c r="Q57" s="164"/>
      <c r="R57" s="6"/>
      <c r="S57" s="6"/>
      <c r="T57" s="6"/>
      <c r="U57" s="6"/>
      <c r="V57" s="6"/>
      <c r="W57" s="6"/>
      <c r="X57" s="6"/>
      <c r="Y57" s="6"/>
      <c r="Z57" s="6"/>
      <c r="AA57" s="19"/>
      <c r="AB57" s="48"/>
      <c r="AC57" s="48"/>
    </row>
    <row r="58" spans="2:29" ht="15.6" customHeight="1" thickBot="1" x14ac:dyDescent="0.25">
      <c r="B58" s="256"/>
      <c r="C58" s="253"/>
      <c r="D58" s="253"/>
      <c r="E58" s="253"/>
      <c r="F58" s="253"/>
      <c r="G58" s="254"/>
      <c r="H58" s="254"/>
      <c r="I58" s="254"/>
      <c r="J58" s="48"/>
      <c r="K58" s="48"/>
      <c r="L58" s="19"/>
      <c r="M58" s="19"/>
      <c r="N58" s="19"/>
      <c r="O58" s="19"/>
      <c r="P58" s="159"/>
      <c r="Q58" s="160"/>
      <c r="R58" s="8"/>
      <c r="S58" s="8"/>
      <c r="T58" s="8"/>
      <c r="U58" s="8"/>
      <c r="V58" s="8"/>
      <c r="W58" s="6"/>
      <c r="X58" s="6"/>
      <c r="Y58" s="6"/>
      <c r="Z58" s="6"/>
      <c r="AA58" s="19"/>
      <c r="AB58" s="48"/>
      <c r="AC58" s="48"/>
    </row>
    <row r="59" spans="2:29" ht="15.6" customHeight="1" x14ac:dyDescent="0.35">
      <c r="B59" s="255" t="s">
        <v>38</v>
      </c>
      <c r="C59" s="257"/>
      <c r="D59" s="257"/>
      <c r="E59" s="257"/>
      <c r="F59" s="257"/>
      <c r="G59" s="258"/>
      <c r="H59" s="258"/>
      <c r="I59" s="258"/>
      <c r="J59" s="109"/>
      <c r="K59" s="109"/>
      <c r="L59" s="19"/>
      <c r="M59" s="19"/>
      <c r="N59" s="19"/>
      <c r="O59" s="19"/>
      <c r="P59" s="159"/>
      <c r="Q59" s="160"/>
      <c r="R59" s="10"/>
      <c r="S59" s="8"/>
      <c r="T59" s="8"/>
      <c r="U59" s="8"/>
      <c r="V59" s="10"/>
      <c r="W59" s="6"/>
      <c r="X59" s="6"/>
      <c r="Y59" s="6"/>
      <c r="Z59" s="6"/>
      <c r="AA59" s="19"/>
      <c r="AB59" s="48"/>
      <c r="AC59" s="48"/>
    </row>
    <row r="60" spans="2:29" ht="15.6" customHeight="1" thickBot="1" x14ac:dyDescent="0.4">
      <c r="B60" s="256"/>
      <c r="C60" s="253"/>
      <c r="D60" s="253"/>
      <c r="E60" s="253"/>
      <c r="F60" s="253"/>
      <c r="G60" s="254"/>
      <c r="H60" s="254"/>
      <c r="I60" s="254"/>
      <c r="J60" s="109"/>
      <c r="K60" s="109"/>
      <c r="L60" s="19"/>
      <c r="M60" s="19"/>
      <c r="N60" s="19"/>
      <c r="O60" s="19"/>
      <c r="P60" s="159"/>
      <c r="Q60" s="160"/>
      <c r="R60" s="8"/>
      <c r="S60" s="8"/>
      <c r="T60" s="8"/>
      <c r="U60" s="8"/>
      <c r="V60" s="8"/>
      <c r="W60" s="6"/>
      <c r="X60" s="6"/>
      <c r="Y60" s="6"/>
      <c r="Z60" s="6"/>
      <c r="AA60" s="19"/>
      <c r="AB60" s="48"/>
      <c r="AC60" s="48"/>
    </row>
    <row r="61" spans="2:29" ht="14.25" customHeight="1" x14ac:dyDescent="0.2">
      <c r="C61" s="48"/>
      <c r="D61" s="48"/>
      <c r="E61" s="48"/>
      <c r="F61" s="48"/>
      <c r="G61" s="48"/>
      <c r="H61" s="48"/>
      <c r="I61" s="48"/>
      <c r="J61" s="48"/>
      <c r="K61" s="48"/>
      <c r="L61" s="30"/>
      <c r="M61" s="30"/>
      <c r="N61" s="30"/>
      <c r="O61" s="30"/>
      <c r="P61" s="164"/>
      <c r="Q61" s="164"/>
      <c r="R61" s="6"/>
      <c r="S61" s="6"/>
      <c r="T61" s="6"/>
      <c r="U61" s="6"/>
      <c r="V61" s="6"/>
      <c r="W61" s="161"/>
      <c r="X61" s="6"/>
      <c r="Y61" s="6"/>
      <c r="Z61" s="6"/>
      <c r="AA61" s="19"/>
      <c r="AB61" s="48"/>
      <c r="AC61" s="48"/>
    </row>
    <row r="62" spans="2:29" ht="14.25" customHeight="1" x14ac:dyDescent="0.2">
      <c r="C62" s="48"/>
      <c r="D62" s="48"/>
      <c r="E62" s="48"/>
      <c r="F62" s="48"/>
      <c r="G62" s="48"/>
      <c r="H62" s="48"/>
      <c r="I62" s="48"/>
      <c r="J62" s="48"/>
      <c r="K62" s="48"/>
      <c r="L62" s="30"/>
      <c r="M62" s="30"/>
      <c r="N62" s="30"/>
      <c r="O62" s="30"/>
      <c r="P62" s="164"/>
      <c r="Q62" s="164"/>
      <c r="R62" s="6"/>
      <c r="S62" s="6"/>
      <c r="T62" s="6"/>
      <c r="U62" s="6"/>
      <c r="V62" s="6"/>
      <c r="W62" s="6"/>
      <c r="X62" s="6"/>
      <c r="Y62" s="6"/>
      <c r="Z62" s="6"/>
      <c r="AA62" s="19"/>
      <c r="AB62" s="48"/>
      <c r="AC62" s="48"/>
    </row>
    <row r="63" spans="2:29" x14ac:dyDescent="0.2">
      <c r="C63" s="48"/>
      <c r="D63" s="48"/>
      <c r="E63" s="48"/>
      <c r="F63" s="48"/>
      <c r="G63" s="48"/>
      <c r="H63" s="48"/>
      <c r="I63" s="48"/>
      <c r="J63" s="48"/>
      <c r="K63" s="48"/>
    </row>
    <row r="64" spans="2:29" ht="13.5" customHeight="1" x14ac:dyDescent="0.35">
      <c r="C64" s="48"/>
      <c r="D64" s="48"/>
      <c r="E64" s="109"/>
      <c r="F64" s="109"/>
      <c r="G64" s="111"/>
      <c r="H64" s="111"/>
      <c r="I64" s="111"/>
      <c r="J64" s="111"/>
      <c r="K64" s="111"/>
    </row>
    <row r="65" spans="3:11" ht="13.5" customHeight="1" x14ac:dyDescent="0.35">
      <c r="C65" s="48"/>
      <c r="D65" s="48"/>
      <c r="E65" s="109"/>
      <c r="F65" s="109"/>
      <c r="G65" s="111"/>
      <c r="H65" s="111"/>
      <c r="I65" s="111"/>
      <c r="J65" s="111"/>
      <c r="K65" s="111"/>
    </row>
  </sheetData>
  <mergeCells count="71">
    <mergeCell ref="D31:G31"/>
    <mergeCell ref="B43:B44"/>
    <mergeCell ref="B57:B58"/>
    <mergeCell ref="C57:I58"/>
    <mergeCell ref="C53:I54"/>
    <mergeCell ref="B55:B56"/>
    <mergeCell ref="C55:I56"/>
    <mergeCell ref="B53:B54"/>
    <mergeCell ref="D32:G32"/>
    <mergeCell ref="D33:G33"/>
    <mergeCell ref="D34:G34"/>
    <mergeCell ref="D35:G35"/>
    <mergeCell ref="D36:G36"/>
    <mergeCell ref="C43:I44"/>
    <mergeCell ref="B59:B60"/>
    <mergeCell ref="C59:I60"/>
    <mergeCell ref="B51:B52"/>
    <mergeCell ref="C51:I52"/>
    <mergeCell ref="B49:B50"/>
    <mergeCell ref="C49:I50"/>
    <mergeCell ref="C45:I46"/>
    <mergeCell ref="B47:B48"/>
    <mergeCell ref="C47:I48"/>
    <mergeCell ref="B45:B46"/>
    <mergeCell ref="AE4:AE7"/>
    <mergeCell ref="AF4:AF7"/>
    <mergeCell ref="AG4:AG7"/>
    <mergeCell ref="AH4:AH7"/>
    <mergeCell ref="AI4:AI7"/>
    <mergeCell ref="B1:AD2"/>
    <mergeCell ref="B4:B7"/>
    <mergeCell ref="C4:H7"/>
    <mergeCell ref="I4:N7"/>
    <mergeCell ref="O4:T7"/>
    <mergeCell ref="U4:Z7"/>
    <mergeCell ref="AA4:AA7"/>
    <mergeCell ref="AB4:AB7"/>
    <mergeCell ref="AC4:AC7"/>
    <mergeCell ref="AD4:AD7"/>
    <mergeCell ref="O18:T22"/>
    <mergeCell ref="B23:B27"/>
    <mergeCell ref="U23:Z27"/>
    <mergeCell ref="B8:B12"/>
    <mergeCell ref="C8:H12"/>
    <mergeCell ref="B13:B17"/>
    <mergeCell ref="I13:N17"/>
    <mergeCell ref="B18:B22"/>
    <mergeCell ref="R31:U31"/>
    <mergeCell ref="W31:Z31"/>
    <mergeCell ref="R32:U32"/>
    <mergeCell ref="W32:Z32"/>
    <mergeCell ref="K36:N36"/>
    <mergeCell ref="O31:P31"/>
    <mergeCell ref="O32:P32"/>
    <mergeCell ref="O33:P33"/>
    <mergeCell ref="O34:P34"/>
    <mergeCell ref="O35:P35"/>
    <mergeCell ref="O36:P36"/>
    <mergeCell ref="K31:N31"/>
    <mergeCell ref="K32:N32"/>
    <mergeCell ref="K33:N33"/>
    <mergeCell ref="K34:N34"/>
    <mergeCell ref="K35:N35"/>
    <mergeCell ref="R35:U35"/>
    <mergeCell ref="W35:Z35"/>
    <mergeCell ref="R36:U36"/>
    <mergeCell ref="W36:Z36"/>
    <mergeCell ref="R33:U33"/>
    <mergeCell ref="W33:Z33"/>
    <mergeCell ref="R34:U34"/>
    <mergeCell ref="W34:Z34"/>
  </mergeCells>
  <phoneticPr fontId="1"/>
  <dataValidations count="1">
    <dataValidation type="whole" operator="greaterThanOrEqual" allowBlank="1" showInputMessage="1" showErrorMessage="1" sqref="U58:U60 Q14:Q16 Y9:Y11 W9:W11 Y19:Y21 W19:W21 S9:S11 Q9:Q11 M9:M11 K9:K11 Y14:Y16 W14:W16 S14:S16 U45:U47 W45:W47 U53:U55 W53:W55 S58:S60" xr:uid="{00000000-0002-0000-0100-000000000000}">
      <formula1>0</formula1>
    </dataValidation>
  </dataValidations>
  <pageMargins left="0.19685039370078741" right="0.19685039370078741" top="0.19685039370078741" bottom="0.19685039370078741" header="0.51181102362204722" footer="0.51181102362204722"/>
  <pageSetup paperSize="9" scale="78" orientation="portrait" r:id="rId1"/>
  <headerFooter alignWithMargins="0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D1EF-8CC1-42EF-BE12-8B5781E4AD83}">
  <dimension ref="A1:AR138"/>
  <sheetViews>
    <sheetView showZeros="0" view="pageBreakPreview" zoomScale="70" zoomScaleNormal="55" zoomScaleSheetLayoutView="70" workbookViewId="0">
      <selection activeCell="F7" sqref="F7:G23"/>
    </sheetView>
  </sheetViews>
  <sheetFormatPr defaultRowHeight="13.2" x14ac:dyDescent="0.2"/>
  <cols>
    <col min="1" max="1" width="3.21875" customWidth="1"/>
    <col min="2" max="43" width="3.33203125" customWidth="1"/>
    <col min="44" max="90" width="3.21875" customWidth="1"/>
  </cols>
  <sheetData>
    <row r="1" spans="1:44" ht="31.8" customHeight="1" x14ac:dyDescent="0.2">
      <c r="A1" s="199" t="s">
        <v>66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23"/>
    </row>
    <row r="2" spans="1:44" ht="21.75" customHeight="1" x14ac:dyDescent="0.2">
      <c r="A2" s="200" t="s">
        <v>67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124"/>
    </row>
    <row r="3" spans="1:44" s="37" customFormat="1" ht="23.25" customHeight="1" x14ac:dyDescent="0.2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</row>
    <row r="4" spans="1:44" ht="16.8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</row>
    <row r="5" spans="1:44" ht="16.8" customHeight="1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</row>
    <row r="6" spans="1:44" ht="16.8" customHeight="1" x14ac:dyDescent="0.2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1:44" ht="16.8" customHeight="1" x14ac:dyDescent="0.2">
      <c r="A7" s="143"/>
      <c r="B7" s="186">
        <f>女子１日目!R46</f>
        <v>0</v>
      </c>
      <c r="C7" s="187"/>
      <c r="D7" s="187"/>
      <c r="E7" s="187"/>
      <c r="F7" s="265" t="s">
        <v>11</v>
      </c>
      <c r="G7" s="265"/>
      <c r="H7" s="6"/>
      <c r="I7" s="6"/>
      <c r="J7" s="6"/>
      <c r="K7" s="6"/>
      <c r="L7" s="6"/>
      <c r="M7" s="6"/>
      <c r="N7" s="6"/>
      <c r="O7" s="6"/>
      <c r="P7" s="6"/>
      <c r="V7" s="143"/>
    </row>
    <row r="8" spans="1:44" ht="16.8" customHeight="1" x14ac:dyDescent="0.2">
      <c r="A8" s="143"/>
      <c r="B8" s="187"/>
      <c r="C8" s="187"/>
      <c r="D8" s="187"/>
      <c r="E8" s="187"/>
      <c r="F8" s="265"/>
      <c r="G8" s="265"/>
      <c r="H8" s="4"/>
      <c r="I8" s="4"/>
      <c r="J8" s="4"/>
      <c r="K8" s="4"/>
      <c r="L8" s="4"/>
      <c r="M8" s="5"/>
      <c r="N8" s="6"/>
      <c r="O8" s="6"/>
      <c r="P8" s="6"/>
      <c r="V8" s="143"/>
      <c r="X8" s="197"/>
      <c r="Y8" s="197"/>
      <c r="Z8" s="197"/>
      <c r="AA8" s="197"/>
      <c r="AB8" s="185" t="s">
        <v>72</v>
      </c>
      <c r="AC8" s="185"/>
      <c r="AD8" s="6"/>
      <c r="AE8" s="6"/>
      <c r="AF8" s="6"/>
      <c r="AG8" s="6"/>
      <c r="AH8" s="6"/>
      <c r="AI8" s="6"/>
      <c r="AJ8" s="14"/>
      <c r="AK8" s="6"/>
      <c r="AL8" s="130"/>
      <c r="AM8" s="130"/>
      <c r="AN8" s="130"/>
      <c r="AO8" s="130"/>
      <c r="AP8" s="130"/>
    </row>
    <row r="9" spans="1:44" ht="16.8" customHeight="1" thickBot="1" x14ac:dyDescent="0.25">
      <c r="A9" s="143"/>
      <c r="B9" s="33"/>
      <c r="C9" s="33"/>
      <c r="D9" s="33"/>
      <c r="E9" s="33"/>
      <c r="F9" s="150"/>
      <c r="G9" s="151"/>
      <c r="H9" s="8"/>
      <c r="I9" s="8"/>
      <c r="J9" s="8" t="s">
        <v>0</v>
      </c>
      <c r="K9" s="8"/>
      <c r="L9" s="8"/>
      <c r="M9" s="9"/>
      <c r="N9" s="19"/>
      <c r="O9" s="19"/>
      <c r="P9" s="6"/>
      <c r="V9" s="143"/>
      <c r="X9" s="197"/>
      <c r="Y9" s="197"/>
      <c r="Z9" s="197"/>
      <c r="AA9" s="197"/>
      <c r="AB9" s="185"/>
      <c r="AC9" s="185"/>
      <c r="AD9" s="4"/>
      <c r="AE9" s="4"/>
      <c r="AF9" s="4"/>
      <c r="AG9" s="4"/>
      <c r="AH9" s="4"/>
      <c r="AI9" s="4"/>
      <c r="AJ9" s="5"/>
      <c r="AK9" s="25"/>
      <c r="AL9" s="141" t="s">
        <v>75</v>
      </c>
    </row>
    <row r="10" spans="1:44" ht="16.8" customHeight="1" thickTop="1" x14ac:dyDescent="0.2">
      <c r="A10" s="143"/>
      <c r="B10" s="33"/>
      <c r="C10" s="33"/>
      <c r="D10" s="122"/>
      <c r="E10" s="33"/>
      <c r="F10" s="150"/>
      <c r="G10" s="151"/>
      <c r="H10" s="10" t="str">
        <f>IF(I9="","",IF(I9&gt;K9,1,0)+IF(I10&gt;K10,1,0)+IF(I11&gt;K11,1,0))</f>
        <v/>
      </c>
      <c r="I10" s="8"/>
      <c r="J10" s="8" t="s">
        <v>0</v>
      </c>
      <c r="K10" s="8"/>
      <c r="L10" s="10" t="str">
        <f>IF(K9="","",IF(K9&gt;I9,1,0)+IF(K10&gt;I10,1,0)+IF(K11&gt;I11,1,0))</f>
        <v/>
      </c>
      <c r="M10" s="24" t="s">
        <v>69</v>
      </c>
      <c r="P10" s="6"/>
      <c r="V10" s="143"/>
      <c r="X10" s="7"/>
      <c r="AB10" s="136"/>
      <c r="AC10" s="137"/>
      <c r="AD10" s="8"/>
      <c r="AE10" s="8"/>
      <c r="AF10" s="8" t="s">
        <v>0</v>
      </c>
      <c r="AG10" s="8"/>
      <c r="AH10" s="8"/>
      <c r="AI10" s="133"/>
      <c r="AJ10" s="9" t="s">
        <v>74</v>
      </c>
      <c r="AK10" s="127"/>
      <c r="AL10" s="190"/>
      <c r="AM10" s="191"/>
      <c r="AN10" s="191"/>
      <c r="AO10" s="191"/>
      <c r="AP10" s="192"/>
    </row>
    <row r="11" spans="1:44" ht="16.8" customHeight="1" thickBot="1" x14ac:dyDescent="0.25">
      <c r="A11" s="143"/>
      <c r="B11" s="33"/>
      <c r="C11" s="33"/>
      <c r="D11" s="122"/>
      <c r="E11" s="122"/>
      <c r="F11" s="150"/>
      <c r="G11" s="151"/>
      <c r="H11" s="8"/>
      <c r="I11" s="8"/>
      <c r="J11" s="8" t="s">
        <v>0</v>
      </c>
      <c r="K11" s="8"/>
      <c r="L11" s="8"/>
      <c r="M11" s="6"/>
      <c r="N11" s="20"/>
      <c r="O11" s="21"/>
      <c r="P11" s="12"/>
      <c r="V11" s="143"/>
      <c r="X11" s="7"/>
      <c r="AB11" s="136"/>
      <c r="AC11" s="137"/>
      <c r="AD11" s="10" t="str">
        <f>IF(AE10="","",IF(AE10&gt;AG10,1,0)+IF(AE11&gt;AG11,1,0)+IF(AE12&gt;AG12,1,0))</f>
        <v/>
      </c>
      <c r="AE11" s="8"/>
      <c r="AF11" s="8" t="s">
        <v>0</v>
      </c>
      <c r="AG11" s="8"/>
      <c r="AH11" s="10" t="str">
        <f>IF(AG10="","",IF(AG10&gt;AE10,1,0)+IF(AG11&gt;AE11,1,0)+IF(AG12&gt;AE12,1,0))</f>
        <v/>
      </c>
      <c r="AI11" s="132"/>
      <c r="AJ11" s="9"/>
      <c r="AK11" s="4"/>
      <c r="AL11" s="193"/>
      <c r="AM11" s="194"/>
      <c r="AN11" s="194"/>
      <c r="AO11" s="194"/>
      <c r="AP11" s="195"/>
    </row>
    <row r="12" spans="1:44" ht="16.8" customHeight="1" thickTop="1" x14ac:dyDescent="0.2">
      <c r="A12" s="143"/>
      <c r="B12" s="188">
        <f>女子１日目!AJ46</f>
        <v>0</v>
      </c>
      <c r="C12" s="189"/>
      <c r="D12" s="189"/>
      <c r="E12" s="189"/>
      <c r="F12" s="265" t="s">
        <v>15</v>
      </c>
      <c r="G12" s="265"/>
      <c r="H12" s="6"/>
      <c r="I12" s="6"/>
      <c r="J12" s="6"/>
      <c r="K12" s="6"/>
      <c r="L12" s="6"/>
      <c r="M12" s="44"/>
      <c r="N12" s="12"/>
      <c r="O12" s="9"/>
      <c r="P12" s="12"/>
      <c r="V12" s="143"/>
      <c r="X12" s="7"/>
      <c r="AB12" s="136"/>
      <c r="AC12" s="137"/>
      <c r="AD12" s="8"/>
      <c r="AE12" s="8"/>
      <c r="AF12" s="8" t="s">
        <v>0</v>
      </c>
      <c r="AG12" s="8"/>
      <c r="AH12" s="8"/>
      <c r="AI12" s="132"/>
      <c r="AJ12" s="9"/>
      <c r="AK12" s="6"/>
      <c r="AL12" s="129"/>
      <c r="AM12" s="129"/>
      <c r="AN12" s="129"/>
      <c r="AO12" s="129"/>
      <c r="AP12" s="129"/>
    </row>
    <row r="13" spans="1:44" ht="16.8" customHeight="1" thickBot="1" x14ac:dyDescent="0.25">
      <c r="A13" s="143"/>
      <c r="B13" s="189"/>
      <c r="C13" s="189"/>
      <c r="D13" s="189"/>
      <c r="E13" s="189"/>
      <c r="F13" s="265"/>
      <c r="G13" s="265"/>
      <c r="H13" s="4"/>
      <c r="I13" s="4"/>
      <c r="J13" s="4"/>
      <c r="K13" s="4"/>
      <c r="L13" s="4"/>
      <c r="M13" s="4"/>
      <c r="N13" s="6"/>
      <c r="O13" s="9"/>
      <c r="P13" s="12"/>
      <c r="Q13" s="141" t="s">
        <v>68</v>
      </c>
      <c r="V13" s="143"/>
      <c r="X13" s="197"/>
      <c r="Y13" s="197"/>
      <c r="Z13" s="197"/>
      <c r="AA13" s="197"/>
      <c r="AB13" s="185" t="s">
        <v>73</v>
      </c>
      <c r="AC13" s="185"/>
      <c r="AD13" s="14"/>
      <c r="AE13" s="14"/>
      <c r="AF13" s="14"/>
      <c r="AG13" s="14"/>
      <c r="AH13" s="14"/>
      <c r="AI13" s="140"/>
      <c r="AJ13" s="15"/>
      <c r="AK13" s="6"/>
      <c r="AL13" s="129"/>
      <c r="AM13" s="129"/>
      <c r="AN13" s="46"/>
      <c r="AO13" s="46"/>
      <c r="AP13" s="46"/>
    </row>
    <row r="14" spans="1:44" ht="16.8" customHeight="1" thickTop="1" x14ac:dyDescent="0.2">
      <c r="A14" s="143"/>
      <c r="B14" s="33"/>
      <c r="C14" s="33"/>
      <c r="D14" s="122"/>
      <c r="E14" s="122"/>
      <c r="F14" s="150"/>
      <c r="G14" s="151"/>
      <c r="H14" s="6"/>
      <c r="I14" s="6"/>
      <c r="J14" s="8"/>
      <c r="K14" s="8"/>
      <c r="L14" s="8" t="s">
        <v>0</v>
      </c>
      <c r="M14" s="8"/>
      <c r="N14" s="8"/>
      <c r="O14" s="9" t="s">
        <v>71</v>
      </c>
      <c r="P14" s="12"/>
      <c r="Q14" s="190"/>
      <c r="R14" s="191"/>
      <c r="S14" s="191"/>
      <c r="T14" s="191"/>
      <c r="U14" s="192"/>
      <c r="V14" s="143"/>
      <c r="X14" s="197"/>
      <c r="Y14" s="197"/>
      <c r="Z14" s="197"/>
      <c r="AA14" s="197"/>
      <c r="AB14" s="185"/>
      <c r="AC14" s="185"/>
      <c r="AD14" s="6"/>
      <c r="AE14" s="6"/>
      <c r="AF14" s="6"/>
      <c r="AG14" s="6"/>
      <c r="AH14" s="6"/>
      <c r="AI14" s="6"/>
      <c r="AJ14" s="4"/>
      <c r="AK14" s="6"/>
      <c r="AL14" s="129"/>
      <c r="AM14" s="129"/>
      <c r="AN14" s="128"/>
      <c r="AO14" s="128"/>
      <c r="AP14" s="128"/>
    </row>
    <row r="15" spans="1:44" ht="16.8" customHeight="1" thickBot="1" x14ac:dyDescent="0.25">
      <c r="A15" s="143"/>
      <c r="B15" s="33"/>
      <c r="C15" s="33"/>
      <c r="D15" s="122"/>
      <c r="E15" s="122"/>
      <c r="F15" s="150"/>
      <c r="G15" s="151"/>
      <c r="H15" s="6"/>
      <c r="I15" s="6"/>
      <c r="J15" s="10" t="str">
        <f>IF(K14="","",IF(K14&gt;M14,1,0)+IF(K15&gt;M15,1,0)+IF(K16&gt;M16,1,0))</f>
        <v/>
      </c>
      <c r="K15" s="8"/>
      <c r="L15" s="8" t="s">
        <v>0</v>
      </c>
      <c r="M15" s="8"/>
      <c r="N15" s="10" t="str">
        <f>IF(M14="","",IF(M14&gt;K14,1,0)+IF(M15&gt;K15,1,0)+IF(M16&gt;K16,1,0))</f>
        <v/>
      </c>
      <c r="O15" s="9"/>
      <c r="P15" s="11"/>
      <c r="Q15" s="193"/>
      <c r="R15" s="194"/>
      <c r="S15" s="194"/>
      <c r="T15" s="194"/>
      <c r="U15" s="195"/>
      <c r="V15" s="143"/>
    </row>
    <row r="16" spans="1:44" ht="16.8" customHeight="1" thickTop="1" x14ac:dyDescent="0.2">
      <c r="A16" s="143"/>
      <c r="B16" s="33"/>
      <c r="C16" s="33"/>
      <c r="D16" s="122"/>
      <c r="E16" s="122"/>
      <c r="F16" s="150"/>
      <c r="G16" s="151"/>
      <c r="H16" s="6"/>
      <c r="I16" s="6"/>
      <c r="J16" s="8"/>
      <c r="K16" s="8"/>
      <c r="L16" s="8" t="s">
        <v>0</v>
      </c>
      <c r="M16" s="8"/>
      <c r="N16" s="8"/>
      <c r="O16" s="9"/>
      <c r="P16" s="12"/>
      <c r="V16" s="143"/>
    </row>
    <row r="17" spans="1:43" ht="16.8" customHeight="1" x14ac:dyDescent="0.2">
      <c r="A17" s="143"/>
      <c r="B17" s="188">
        <f>女子１日目!AD46</f>
        <v>0</v>
      </c>
      <c r="C17" s="189"/>
      <c r="D17" s="189"/>
      <c r="E17" s="189"/>
      <c r="F17" s="265" t="s">
        <v>2</v>
      </c>
      <c r="G17" s="265"/>
      <c r="H17" s="6"/>
      <c r="I17" s="6"/>
      <c r="J17" s="6"/>
      <c r="K17" s="6"/>
      <c r="L17" s="6"/>
      <c r="M17" s="6"/>
      <c r="N17" s="6"/>
      <c r="O17" s="13"/>
      <c r="P17" s="12"/>
      <c r="V17" s="143"/>
    </row>
    <row r="18" spans="1:43" ht="16.8" customHeight="1" x14ac:dyDescent="0.2">
      <c r="A18" s="143"/>
      <c r="B18" s="189"/>
      <c r="C18" s="189"/>
      <c r="D18" s="189"/>
      <c r="E18" s="189"/>
      <c r="F18" s="265"/>
      <c r="G18" s="265"/>
      <c r="H18" s="4"/>
      <c r="I18" s="4"/>
      <c r="J18" s="4"/>
      <c r="K18" s="4"/>
      <c r="L18" s="4"/>
      <c r="M18" s="5"/>
      <c r="N18" s="6"/>
      <c r="O18" s="9"/>
      <c r="P18" s="12"/>
      <c r="V18" s="143"/>
    </row>
    <row r="19" spans="1:43" ht="16.8" customHeight="1" x14ac:dyDescent="0.2">
      <c r="A19" s="143"/>
      <c r="B19" s="1"/>
      <c r="C19" s="1"/>
      <c r="D19" s="1"/>
      <c r="E19" s="1"/>
      <c r="F19" s="150"/>
      <c r="G19" s="151"/>
      <c r="H19" s="8"/>
      <c r="I19" s="8"/>
      <c r="J19" s="8" t="s">
        <v>0</v>
      </c>
      <c r="K19" s="8"/>
      <c r="L19" s="8"/>
      <c r="M19" s="9" t="s">
        <v>70</v>
      </c>
      <c r="N19" s="14"/>
      <c r="O19" s="26"/>
      <c r="P19" s="12"/>
      <c r="V19" s="143"/>
    </row>
    <row r="20" spans="1:43" ht="16.8" customHeight="1" x14ac:dyDescent="0.2">
      <c r="A20" s="143"/>
      <c r="B20" s="33"/>
      <c r="C20" s="33"/>
      <c r="D20" s="33"/>
      <c r="E20" s="33"/>
      <c r="F20" s="150"/>
      <c r="G20" s="151"/>
      <c r="H20" s="10" t="str">
        <f>IF(I19="","",IF(I19&gt;K19,1,0)+IF(I20&gt;K20,1,0)+IF(I21&gt;K21,1,0))</f>
        <v/>
      </c>
      <c r="I20" s="8"/>
      <c r="J20" s="8" t="s">
        <v>0</v>
      </c>
      <c r="K20" s="8"/>
      <c r="L20" s="10" t="str">
        <f>IF(K19="","",IF(K19&gt;I19,1,0)+IF(K20&gt;I20,1,0)+IF(K21&gt;I21,1,0))</f>
        <v/>
      </c>
      <c r="M20" s="9"/>
      <c r="N20" s="6"/>
      <c r="O20" s="6"/>
      <c r="P20" s="6"/>
      <c r="V20" s="143"/>
    </row>
    <row r="21" spans="1:43" ht="16.8" customHeight="1" x14ac:dyDescent="0.2">
      <c r="A21" s="143"/>
      <c r="B21" s="33"/>
      <c r="C21" s="33"/>
      <c r="D21" s="33"/>
      <c r="E21" s="33"/>
      <c r="F21" s="150"/>
      <c r="G21" s="151"/>
      <c r="H21" s="8"/>
      <c r="I21" s="8"/>
      <c r="J21" s="8" t="s">
        <v>0</v>
      </c>
      <c r="K21" s="8"/>
      <c r="L21" s="8"/>
      <c r="M21" s="9"/>
      <c r="N21" s="6"/>
      <c r="O21" s="6"/>
      <c r="P21" s="6"/>
      <c r="V21" s="143"/>
    </row>
    <row r="22" spans="1:43" ht="16.8" customHeight="1" x14ac:dyDescent="0.2">
      <c r="A22" s="143"/>
      <c r="B22" s="189">
        <f>女子１日目!AJ46</f>
        <v>0</v>
      </c>
      <c r="C22" s="189"/>
      <c r="D22" s="189"/>
      <c r="E22" s="189"/>
      <c r="F22" s="265" t="s">
        <v>4</v>
      </c>
      <c r="G22" s="265"/>
      <c r="H22" s="14"/>
      <c r="I22" s="14"/>
      <c r="J22" s="14"/>
      <c r="K22" s="14"/>
      <c r="L22" s="14"/>
      <c r="M22" s="45"/>
      <c r="N22" s="6"/>
      <c r="O22" s="6"/>
      <c r="P22" s="3"/>
      <c r="V22" s="143"/>
    </row>
    <row r="23" spans="1:43" ht="10.8" customHeight="1" x14ac:dyDescent="0.2">
      <c r="A23" s="143"/>
      <c r="B23" s="189"/>
      <c r="C23" s="189"/>
      <c r="D23" s="189"/>
      <c r="E23" s="189"/>
      <c r="F23" s="265"/>
      <c r="G23" s="265"/>
      <c r="H23" s="6"/>
      <c r="I23" s="6"/>
      <c r="J23" s="6"/>
      <c r="K23" s="6"/>
      <c r="L23" s="6"/>
      <c r="M23" s="6"/>
      <c r="N23" s="6"/>
      <c r="O23" s="6"/>
      <c r="P23" s="6"/>
      <c r="V23" s="143"/>
    </row>
    <row r="24" spans="1:43" ht="16.8" customHeight="1" x14ac:dyDescent="0.2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</row>
    <row r="25" spans="1:43" ht="28.2" customHeight="1" x14ac:dyDescent="0.2">
      <c r="A25" s="143"/>
      <c r="B25" s="148"/>
      <c r="C25" s="147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</row>
    <row r="26" spans="1:43" ht="28.2" customHeight="1" x14ac:dyDescent="0.2">
      <c r="A26" s="19"/>
      <c r="B26" s="19"/>
      <c r="C26" s="147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s="131" customFormat="1" ht="16.8" customHeight="1" x14ac:dyDescent="0.2"/>
    <row r="28" spans="1:43" s="131" customFormat="1" ht="16.8" customHeight="1" x14ac:dyDescent="0.2"/>
    <row r="29" spans="1:43" s="131" customFormat="1" ht="16.8" customHeight="1" x14ac:dyDescent="0.2"/>
    <row r="30" spans="1:43" s="131" customFormat="1" ht="16.8" customHeight="1" x14ac:dyDescent="0.2"/>
    <row r="31" spans="1:43" ht="16.8" customHeight="1" x14ac:dyDescent="0.2">
      <c r="B31" s="121" t="s">
        <v>40</v>
      </c>
      <c r="D31" s="47"/>
      <c r="E31" s="47"/>
      <c r="F31" s="47"/>
      <c r="G31" s="47"/>
      <c r="H31" s="47"/>
      <c r="I31" s="47"/>
      <c r="J31" s="47"/>
    </row>
    <row r="32" spans="1:43" ht="16.8" customHeight="1" x14ac:dyDescent="0.2">
      <c r="B32" s="261" t="s">
        <v>37</v>
      </c>
      <c r="C32" s="261"/>
      <c r="D32" s="261" t="str">
        <f>IF(AJ5=1,C3,IF(AJ5=1,C3,IF(AJ10=1,C8,IF(AJ15=1,C13,IF(AJ20=1,C18,"")))))</f>
        <v/>
      </c>
      <c r="E32" s="261"/>
      <c r="F32" s="261"/>
      <c r="G32" s="261"/>
      <c r="H32" s="263"/>
      <c r="I32" s="263"/>
      <c r="J32" s="263"/>
      <c r="K32" s="144"/>
      <c r="L32" s="261" t="s">
        <v>36</v>
      </c>
      <c r="M32" s="261"/>
      <c r="N32" s="261" t="str">
        <f>IF(AT5=1,M3,IF(AT5=1,M3,IF(AT10=1,M8,IF(AT15=1,M13,IF(AT20=1,M18,"")))))</f>
        <v/>
      </c>
      <c r="O32" s="261"/>
      <c r="P32" s="261"/>
      <c r="Q32" s="261"/>
      <c r="R32" s="263"/>
      <c r="S32" s="263"/>
      <c r="T32" s="263"/>
      <c r="U32" s="144"/>
    </row>
    <row r="33" spans="2:40" ht="16.8" customHeight="1" thickBot="1" x14ac:dyDescent="0.25">
      <c r="B33" s="262"/>
      <c r="C33" s="262"/>
      <c r="D33" s="262"/>
      <c r="E33" s="262"/>
      <c r="F33" s="262"/>
      <c r="G33" s="262"/>
      <c r="H33" s="264"/>
      <c r="I33" s="264"/>
      <c r="J33" s="264"/>
      <c r="K33" s="144"/>
      <c r="L33" s="262"/>
      <c r="M33" s="262"/>
      <c r="N33" s="262"/>
      <c r="O33" s="262"/>
      <c r="P33" s="262"/>
      <c r="Q33" s="262"/>
      <c r="R33" s="264"/>
      <c r="S33" s="264"/>
      <c r="T33" s="264"/>
      <c r="U33" s="144"/>
    </row>
    <row r="34" spans="2:40" ht="16.8" customHeight="1" x14ac:dyDescent="0.2"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</row>
    <row r="35" spans="2:40" ht="16.8" customHeight="1" x14ac:dyDescent="0.2">
      <c r="B35" s="261" t="s">
        <v>35</v>
      </c>
      <c r="C35" s="261"/>
      <c r="D35" s="261" t="str">
        <f>IF(AJ8=1,C6,IF(AJ8=1,C6,IF(AJ13=1,C11,IF(AJ18=1,C16,IF(AJ23=1,C21,"")))))</f>
        <v/>
      </c>
      <c r="E35" s="261"/>
      <c r="F35" s="261"/>
      <c r="G35" s="261"/>
      <c r="H35" s="263"/>
      <c r="I35" s="263"/>
      <c r="J35" s="263"/>
      <c r="K35" s="144"/>
      <c r="L35" s="261" t="s">
        <v>34</v>
      </c>
      <c r="M35" s="261"/>
      <c r="N35" s="261" t="str">
        <f>IF(AT8=1,M6,IF(AT8=1,M6,IF(AT13=1,M11,IF(AT18=1,M16,IF(AT23=1,M21,"")))))</f>
        <v/>
      </c>
      <c r="O35" s="261"/>
      <c r="P35" s="261"/>
      <c r="Q35" s="261"/>
      <c r="R35" s="263"/>
      <c r="S35" s="263"/>
      <c r="T35" s="263"/>
      <c r="U35" s="144"/>
      <c r="AE35" s="144"/>
      <c r="AF35" s="145"/>
      <c r="AG35" s="145"/>
      <c r="AH35" s="145"/>
      <c r="AI35" s="145"/>
      <c r="AJ35" s="145"/>
      <c r="AK35" s="145"/>
      <c r="AL35" s="146"/>
      <c r="AM35" s="146"/>
      <c r="AN35" s="146"/>
    </row>
    <row r="36" spans="2:40" ht="16.8" customHeight="1" thickBot="1" x14ac:dyDescent="0.25">
      <c r="B36" s="262"/>
      <c r="C36" s="262"/>
      <c r="D36" s="262"/>
      <c r="E36" s="262"/>
      <c r="F36" s="262"/>
      <c r="G36" s="262"/>
      <c r="H36" s="264"/>
      <c r="I36" s="264"/>
      <c r="J36" s="264"/>
      <c r="K36" s="144"/>
      <c r="L36" s="262"/>
      <c r="M36" s="262"/>
      <c r="N36" s="262"/>
      <c r="O36" s="262"/>
      <c r="P36" s="262"/>
      <c r="Q36" s="262"/>
      <c r="R36" s="264"/>
      <c r="S36" s="264"/>
      <c r="T36" s="264"/>
      <c r="U36" s="144"/>
      <c r="AE36" s="144"/>
      <c r="AF36" s="145"/>
      <c r="AG36" s="145"/>
      <c r="AH36" s="145"/>
      <c r="AI36" s="145"/>
      <c r="AJ36" s="145"/>
      <c r="AK36" s="145"/>
      <c r="AL36" s="146"/>
      <c r="AM36" s="146"/>
      <c r="AN36" s="146"/>
    </row>
    <row r="37" spans="2:40" ht="16.8" customHeight="1" x14ac:dyDescent="0.2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</row>
    <row r="38" spans="2:40" ht="16.8" customHeight="1" x14ac:dyDescent="0.2">
      <c r="B38" s="261" t="s">
        <v>33</v>
      </c>
      <c r="C38" s="261"/>
      <c r="D38" s="261" t="str">
        <f>IF(AJ11=1,C9,IF(AJ11=1,C9,IF(AJ16=1,C14,IF(AJ21=1,C19,IF(AJ26=1,C24,"")))))</f>
        <v/>
      </c>
      <c r="E38" s="261"/>
      <c r="F38" s="261"/>
      <c r="G38" s="261"/>
      <c r="H38" s="263"/>
      <c r="I38" s="263"/>
      <c r="J38" s="263"/>
      <c r="K38" s="144"/>
      <c r="L38" s="261" t="s">
        <v>32</v>
      </c>
      <c r="M38" s="261"/>
      <c r="N38" s="261" t="str">
        <f>IF(AT11=1,M9,IF(AT11=1,M9,IF(AT16=1,M14,IF(AT21=1,M19,IF(AT26=1,M24,"")))))</f>
        <v/>
      </c>
      <c r="O38" s="261"/>
      <c r="P38" s="261"/>
      <c r="Q38" s="261"/>
      <c r="R38" s="263"/>
      <c r="S38" s="263"/>
      <c r="T38" s="263"/>
      <c r="U38" s="144"/>
      <c r="V38" s="145"/>
      <c r="W38" s="145"/>
      <c r="X38" s="145"/>
      <c r="Y38" s="145"/>
      <c r="Z38" s="145"/>
      <c r="AA38" s="145"/>
      <c r="AB38" s="146"/>
      <c r="AC38" s="146"/>
      <c r="AD38" s="146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</row>
    <row r="39" spans="2:40" ht="16.8" customHeight="1" thickBot="1" x14ac:dyDescent="0.25">
      <c r="B39" s="262"/>
      <c r="C39" s="262"/>
      <c r="D39" s="262"/>
      <c r="E39" s="262"/>
      <c r="F39" s="262"/>
      <c r="G39" s="262"/>
      <c r="H39" s="264"/>
      <c r="I39" s="264"/>
      <c r="J39" s="264"/>
      <c r="K39" s="144"/>
      <c r="L39" s="262"/>
      <c r="M39" s="262"/>
      <c r="N39" s="262"/>
      <c r="O39" s="262"/>
      <c r="P39" s="262"/>
      <c r="Q39" s="262"/>
      <c r="R39" s="264"/>
      <c r="S39" s="264"/>
      <c r="T39" s="264"/>
      <c r="U39" s="144"/>
      <c r="V39" s="145"/>
      <c r="W39" s="145"/>
      <c r="X39" s="145"/>
      <c r="Y39" s="145"/>
      <c r="Z39" s="145"/>
      <c r="AA39" s="145"/>
      <c r="AB39" s="146"/>
      <c r="AC39" s="146"/>
      <c r="AD39" s="146"/>
      <c r="AE39" s="149"/>
      <c r="AF39" s="144"/>
      <c r="AG39" s="144"/>
      <c r="AH39" s="144"/>
      <c r="AI39" s="144"/>
      <c r="AJ39" s="144"/>
      <c r="AK39" s="144"/>
      <c r="AL39" s="144"/>
      <c r="AM39" s="144"/>
      <c r="AN39" s="144"/>
    </row>
    <row r="40" spans="2:40" ht="16.8" customHeight="1" x14ac:dyDescent="0.2"/>
    <row r="41" spans="2:40" ht="16.8" customHeight="1" x14ac:dyDescent="0.2">
      <c r="B41" s="261" t="s">
        <v>31</v>
      </c>
      <c r="C41" s="261"/>
      <c r="D41" s="261" t="str">
        <f>IF(BD5=1,W3,IF(BD5=1,W3,IF(BD10=1,W8,IF(BD15=1,W13,IF(BD20=1,W18,"")))))</f>
        <v/>
      </c>
      <c r="E41" s="261"/>
      <c r="F41" s="261"/>
      <c r="G41" s="261"/>
      <c r="H41" s="263"/>
      <c r="I41" s="263"/>
      <c r="J41" s="263"/>
      <c r="K41" s="144"/>
      <c r="L41" s="261" t="s">
        <v>30</v>
      </c>
      <c r="M41" s="261"/>
      <c r="N41" s="261" t="str">
        <f>IF(BN5=1,AG3,IF(BN5=1,AG3,IF(BN10=1,AG8,IF(BN15=1,AG13,IF(BN20=1,AG18,"")))))</f>
        <v/>
      </c>
      <c r="O41" s="261"/>
      <c r="P41" s="261"/>
      <c r="Q41" s="261"/>
      <c r="R41" s="263"/>
      <c r="S41" s="263"/>
      <c r="T41" s="263"/>
    </row>
    <row r="42" spans="2:40" ht="16.8" customHeight="1" thickBot="1" x14ac:dyDescent="0.25">
      <c r="B42" s="262"/>
      <c r="C42" s="262"/>
      <c r="D42" s="262"/>
      <c r="E42" s="262"/>
      <c r="F42" s="262"/>
      <c r="G42" s="262"/>
      <c r="H42" s="264"/>
      <c r="I42" s="264"/>
      <c r="J42" s="264"/>
      <c r="K42" s="144"/>
      <c r="L42" s="262"/>
      <c r="M42" s="262"/>
      <c r="N42" s="262"/>
      <c r="O42" s="262"/>
      <c r="P42" s="262"/>
      <c r="Q42" s="262"/>
      <c r="R42" s="264"/>
      <c r="S42" s="264"/>
      <c r="T42" s="264"/>
    </row>
    <row r="43" spans="2:40" ht="16.8" customHeight="1" x14ac:dyDescent="0.2">
      <c r="AB43" s="19"/>
    </row>
    <row r="44" spans="2:40" ht="16.8" customHeight="1" x14ac:dyDescent="0.2">
      <c r="B44" s="261" t="s">
        <v>38</v>
      </c>
      <c r="C44" s="261"/>
      <c r="D44" s="261" t="str">
        <f>IF(BD8=1,W6,IF(BD8=1,W6,IF(BD13=1,W11,IF(BD18=1,W16,IF(BD23=1,W21,"")))))</f>
        <v/>
      </c>
      <c r="E44" s="261"/>
      <c r="F44" s="261"/>
      <c r="G44" s="261"/>
      <c r="H44" s="263"/>
      <c r="I44" s="263"/>
      <c r="J44" s="263"/>
    </row>
    <row r="45" spans="2:40" ht="16.8" customHeight="1" thickBot="1" x14ac:dyDescent="0.25">
      <c r="B45" s="262"/>
      <c r="C45" s="262"/>
      <c r="D45" s="262"/>
      <c r="E45" s="262"/>
      <c r="F45" s="262"/>
      <c r="G45" s="262"/>
      <c r="H45" s="264"/>
      <c r="I45" s="264"/>
      <c r="J45" s="264"/>
    </row>
    <row r="46" spans="2:40" ht="16.8" customHeight="1" x14ac:dyDescent="0.2"/>
    <row r="47" spans="2:40" ht="16.8" customHeight="1" x14ac:dyDescent="0.2"/>
    <row r="48" spans="2:40" ht="16.8" customHeight="1" x14ac:dyDescent="0.2"/>
    <row r="49" ht="16.8" customHeight="1" x14ac:dyDescent="0.2"/>
    <row r="50" ht="16.8" customHeight="1" x14ac:dyDescent="0.2"/>
    <row r="51" ht="16.8" customHeight="1" x14ac:dyDescent="0.2"/>
    <row r="52" ht="16.8" customHeight="1" x14ac:dyDescent="0.2"/>
    <row r="53" ht="16.8" customHeight="1" x14ac:dyDescent="0.2"/>
    <row r="54" ht="16.8" customHeight="1" x14ac:dyDescent="0.2"/>
    <row r="55" ht="16.8" customHeight="1" x14ac:dyDescent="0.2"/>
    <row r="56" ht="16.8" customHeight="1" x14ac:dyDescent="0.2"/>
    <row r="57" ht="16.8" customHeight="1" x14ac:dyDescent="0.2"/>
    <row r="58" ht="16.8" customHeight="1" x14ac:dyDescent="0.2"/>
    <row r="59" ht="16.8" customHeight="1" x14ac:dyDescent="0.2"/>
    <row r="60" ht="16.8" customHeight="1" x14ac:dyDescent="0.2"/>
    <row r="61" ht="16.8" customHeight="1" x14ac:dyDescent="0.2"/>
    <row r="62" ht="16.8" customHeight="1" x14ac:dyDescent="0.2"/>
    <row r="63" ht="16.8" customHeight="1" x14ac:dyDescent="0.2"/>
    <row r="64" ht="16.8" customHeight="1" x14ac:dyDescent="0.2"/>
    <row r="65" ht="16.8" customHeight="1" x14ac:dyDescent="0.2"/>
    <row r="66" ht="16.8" customHeight="1" x14ac:dyDescent="0.2"/>
    <row r="67" ht="16.8" customHeight="1" x14ac:dyDescent="0.2"/>
    <row r="68" ht="16.8" customHeight="1" x14ac:dyDescent="0.2"/>
    <row r="69" ht="16.8" customHeight="1" x14ac:dyDescent="0.2"/>
    <row r="70" ht="16.8" customHeight="1" x14ac:dyDescent="0.2"/>
    <row r="71" ht="16.8" customHeight="1" x14ac:dyDescent="0.2"/>
    <row r="72" ht="16.8" customHeight="1" x14ac:dyDescent="0.2"/>
    <row r="73" ht="16.8" customHeight="1" x14ac:dyDescent="0.2"/>
    <row r="74" ht="16.8" customHeight="1" x14ac:dyDescent="0.2"/>
    <row r="75" ht="16.8" customHeight="1" x14ac:dyDescent="0.2"/>
    <row r="76" ht="16.8" customHeight="1" x14ac:dyDescent="0.2"/>
    <row r="77" ht="16.8" customHeight="1" x14ac:dyDescent="0.2"/>
    <row r="78" ht="16.8" customHeight="1" x14ac:dyDescent="0.2"/>
    <row r="79" ht="16.8" customHeight="1" x14ac:dyDescent="0.2"/>
    <row r="80" ht="16.8" customHeight="1" x14ac:dyDescent="0.2"/>
    <row r="81" ht="16.8" customHeight="1" x14ac:dyDescent="0.2"/>
    <row r="82" ht="16.8" customHeight="1" x14ac:dyDescent="0.2"/>
    <row r="83" ht="16.8" customHeight="1" x14ac:dyDescent="0.2"/>
    <row r="84" ht="16.8" customHeight="1" x14ac:dyDescent="0.2"/>
    <row r="85" ht="16.8" customHeight="1" x14ac:dyDescent="0.2"/>
    <row r="86" ht="16.8" customHeight="1" x14ac:dyDescent="0.2"/>
    <row r="87" ht="16.8" customHeight="1" x14ac:dyDescent="0.2"/>
    <row r="88" ht="16.8" customHeight="1" x14ac:dyDescent="0.2"/>
    <row r="89" ht="16.8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</sheetData>
  <mergeCells count="35">
    <mergeCell ref="A1:AQ1"/>
    <mergeCell ref="A2:AQ2"/>
    <mergeCell ref="A3:AQ3"/>
    <mergeCell ref="B7:E8"/>
    <mergeCell ref="F7:G8"/>
    <mergeCell ref="X8:AA9"/>
    <mergeCell ref="AB8:AC9"/>
    <mergeCell ref="N35:T36"/>
    <mergeCell ref="B38:C39"/>
    <mergeCell ref="AL10:AP11"/>
    <mergeCell ref="X13:AA14"/>
    <mergeCell ref="AB13:AC14"/>
    <mergeCell ref="B22:E23"/>
    <mergeCell ref="F22:G23"/>
    <mergeCell ref="Q14:U15"/>
    <mergeCell ref="B17:E18"/>
    <mergeCell ref="F17:G18"/>
    <mergeCell ref="B12:E13"/>
    <mergeCell ref="F12:G13"/>
    <mergeCell ref="B44:C45"/>
    <mergeCell ref="D44:J45"/>
    <mergeCell ref="L32:M33"/>
    <mergeCell ref="N32:T33"/>
    <mergeCell ref="B41:C42"/>
    <mergeCell ref="D41:J42"/>
    <mergeCell ref="D38:J39"/>
    <mergeCell ref="L38:M39"/>
    <mergeCell ref="N38:T39"/>
    <mergeCell ref="L41:M42"/>
    <mergeCell ref="N41:T42"/>
    <mergeCell ref="D32:J33"/>
    <mergeCell ref="B32:C33"/>
    <mergeCell ref="B35:C36"/>
    <mergeCell ref="D35:J36"/>
    <mergeCell ref="L35:M36"/>
  </mergeCells>
  <phoneticPr fontId="1"/>
  <dataValidations count="1">
    <dataValidation type="whole" operator="greaterThanOrEqual" allowBlank="1" showInputMessage="1" showErrorMessage="1" sqref="K9:K11 I9:I11 M14:M16 K14:K16 K19:K21 I19:I21 AE10:AE12 AG10:AG12" xr:uid="{512B5E16-AE8C-45A6-BFE0-831D58A19A54}">
      <formula1>0</formula1>
    </dataValidation>
  </dataValidations>
  <pageMargins left="0.39370078740157483" right="0.19685039370078741" top="0.39370078740157483" bottom="0.39370078740157483" header="0.31496062992125984" footer="0.31496062992125984"/>
  <pageSetup paperSize="9" scale="6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女子１日目</vt:lpstr>
      <vt:lpstr>女子２日目リーグ</vt:lpstr>
      <vt:lpstr>女子２日目トーナメント</vt:lpstr>
      <vt:lpstr>Sheet3</vt:lpstr>
      <vt:lpstr>女子１日目!Print_Area</vt:lpstr>
      <vt:lpstr>女子２日目トーナメント!Print_Area</vt:lpstr>
      <vt:lpstr>女子２日目リーグ!Print_Area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木村賢治</cp:lastModifiedBy>
  <cp:lastPrinted>2021-06-22T00:30:18Z</cp:lastPrinted>
  <dcterms:created xsi:type="dcterms:W3CDTF">2015-08-26T06:03:33Z</dcterms:created>
  <dcterms:modified xsi:type="dcterms:W3CDTF">2021-06-22T03:56:15Z</dcterms:modified>
</cp:coreProperties>
</file>