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3　バレーボール\01 市バレーボール専門部\03 大会組み合わせ\"/>
    </mc:Choice>
  </mc:AlternateContent>
  <xr:revisionPtr revIDLastSave="0" documentId="13_ncr:1_{2115F6EE-E56B-4FA2-8C4F-AE81BA4DAB61}" xr6:coauthVersionLast="47" xr6:coauthVersionMax="47" xr10:uidLastSave="{00000000-0000-0000-0000-000000000000}"/>
  <bookViews>
    <workbookView xWindow="-108" yWindow="-108" windowWidth="23256" windowHeight="12576" xr2:uid="{E191287C-BCF3-4F01-A6D9-65C74519437C}"/>
  </bookViews>
  <sheets>
    <sheet name="秋季小竹杯男子" sheetId="1" r:id="rId1"/>
  </sheets>
  <definedNames>
    <definedName name="_xlnm.Print_Area" localSheetId="0">秋季小竹杯男子!$A$1:$BZ$61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41" i="1"/>
  <c r="M44" i="1"/>
  <c r="I44" i="1"/>
  <c r="AZ46" i="1"/>
  <c r="AZ41" i="1"/>
  <c r="AC46" i="1"/>
  <c r="AC41" i="1"/>
  <c r="BI44" i="1"/>
  <c r="BE44" i="1"/>
  <c r="AL44" i="1" l="1"/>
  <c r="AH44" i="1"/>
  <c r="BQ34" i="1"/>
  <c r="BK34" i="1"/>
  <c r="BG34" i="1"/>
  <c r="AD34" i="1"/>
  <c r="X34" i="1"/>
  <c r="T34" i="1"/>
  <c r="BQ33" i="1"/>
  <c r="BK33" i="1"/>
  <c r="BG33" i="1"/>
  <c r="AD33" i="1"/>
  <c r="X33" i="1"/>
  <c r="T33" i="1"/>
  <c r="BQ32" i="1"/>
  <c r="BK32" i="1"/>
  <c r="BG32" i="1"/>
  <c r="AD32" i="1"/>
  <c r="X32" i="1"/>
  <c r="T32" i="1"/>
  <c r="BF26" i="1"/>
  <c r="BD26" i="1"/>
  <c r="AZ26" i="1"/>
  <c r="AX26" i="1"/>
  <c r="S26" i="1"/>
  <c r="Q26" i="1"/>
  <c r="M26" i="1"/>
  <c r="K26" i="1"/>
  <c r="BF25" i="1"/>
  <c r="BD25" i="1"/>
  <c r="AZ25" i="1"/>
  <c r="AX25" i="1"/>
  <c r="S25" i="1"/>
  <c r="Q25" i="1"/>
  <c r="M25" i="1"/>
  <c r="K25" i="1"/>
  <c r="BF24" i="1"/>
  <c r="BD24" i="1"/>
  <c r="AZ24" i="1"/>
  <c r="BV23" i="1" s="1"/>
  <c r="AX24" i="1"/>
  <c r="BT23" i="1" s="1"/>
  <c r="BX23" i="1" s="1"/>
  <c r="S24" i="1"/>
  <c r="Q24" i="1"/>
  <c r="M24" i="1"/>
  <c r="AI23" i="1" s="1"/>
  <c r="K24" i="1"/>
  <c r="AG23" i="1" s="1"/>
  <c r="AK23" i="1" s="1"/>
  <c r="AZ21" i="1"/>
  <c r="AX21" i="1"/>
  <c r="M21" i="1"/>
  <c r="K21" i="1"/>
  <c r="BM20" i="1"/>
  <c r="BC25" i="1" s="1"/>
  <c r="BB25" i="1" s="1"/>
  <c r="BI20" i="1"/>
  <c r="BG25" i="1" s="1"/>
  <c r="AZ20" i="1"/>
  <c r="AX20" i="1"/>
  <c r="Z20" i="1"/>
  <c r="P25" i="1" s="1"/>
  <c r="O25" i="1" s="1"/>
  <c r="V20" i="1"/>
  <c r="U20" i="1" s="1"/>
  <c r="M20" i="1"/>
  <c r="K20" i="1"/>
  <c r="AZ19" i="1"/>
  <c r="BV18" i="1" s="1"/>
  <c r="AX19" i="1"/>
  <c r="BT18" i="1" s="1"/>
  <c r="M19" i="1"/>
  <c r="K19" i="1"/>
  <c r="AG18" i="1" s="1"/>
  <c r="AI18" i="1"/>
  <c r="BM15" i="1"/>
  <c r="AW25" i="1" s="1"/>
  <c r="BI15" i="1"/>
  <c r="BA25" i="1" s="1"/>
  <c r="BG15" i="1"/>
  <c r="AW20" i="1" s="1"/>
  <c r="BC15" i="1"/>
  <c r="BN15" i="1" s="1"/>
  <c r="Z15" i="1"/>
  <c r="J25" i="1" s="1"/>
  <c r="V15" i="1"/>
  <c r="U15" i="1" s="1"/>
  <c r="T15" i="1"/>
  <c r="AD15" i="1" s="1"/>
  <c r="P15" i="1"/>
  <c r="N20" i="1" s="1"/>
  <c r="AD20" i="1" s="1"/>
  <c r="O15" i="1"/>
  <c r="BV13" i="1"/>
  <c r="BT13" i="1"/>
  <c r="AI13" i="1"/>
  <c r="AG13" i="1"/>
  <c r="BH8" i="1"/>
  <c r="BB8" i="1"/>
  <c r="AV8" i="1"/>
  <c r="U8" i="1"/>
  <c r="O8" i="1"/>
  <c r="I8" i="1"/>
  <c r="BX13" i="1" l="1"/>
  <c r="BX18" i="1"/>
  <c r="BP15" i="1"/>
  <c r="AK13" i="1"/>
  <c r="BA20" i="1"/>
  <c r="BQ20" i="1" s="1"/>
  <c r="J20" i="1"/>
  <c r="AB20" i="1" s="1"/>
  <c r="BB15" i="1"/>
  <c r="BQ25" i="1"/>
  <c r="BO25" i="1"/>
  <c r="AK18" i="1"/>
  <c r="BH15" i="1"/>
  <c r="AB15" i="1"/>
  <c r="AC15" i="1"/>
  <c r="AE13" i="1" s="1"/>
  <c r="BO15" i="1"/>
  <c r="BP20" i="1"/>
  <c r="AV20" i="1"/>
  <c r="BO20" i="1"/>
  <c r="BN20" i="1"/>
  <c r="AA25" i="1"/>
  <c r="I25" i="1"/>
  <c r="AC25" i="1"/>
  <c r="BN25" i="1"/>
  <c r="AV25" i="1"/>
  <c r="BP25" i="1"/>
  <c r="N25" i="1"/>
  <c r="AA15" i="1"/>
  <c r="BQ15" i="1"/>
  <c r="BR13" i="1" s="1"/>
  <c r="I20" i="1"/>
  <c r="T25" i="1"/>
  <c r="BH20" i="1"/>
  <c r="BR18" i="1" l="1"/>
  <c r="AA20" i="1"/>
  <c r="AN15" i="1" s="1"/>
  <c r="AC20" i="1"/>
  <c r="AE18" i="1" s="1"/>
  <c r="BR23" i="1"/>
  <c r="CB25" i="1" s="1"/>
  <c r="CB15" i="1"/>
  <c r="CB20" i="1"/>
  <c r="AB25" i="1"/>
  <c r="AD25" i="1"/>
  <c r="AE23" i="1" s="1"/>
  <c r="AN25" i="1" s="1"/>
  <c r="AN20" i="1"/>
  <c r="AO25" i="1" l="1"/>
  <c r="AM25" i="1" s="1"/>
  <c r="CC20" i="1"/>
  <c r="BZ20" i="1" s="1"/>
  <c r="CC15" i="1"/>
  <c r="BZ15" i="1" s="1"/>
  <c r="AO15" i="1"/>
  <c r="AM15" i="1" s="1"/>
  <c r="AO20" i="1"/>
  <c r="AM20" i="1" s="1"/>
  <c r="CC25" i="1"/>
  <c r="BZ25" i="1" s="1"/>
  <c r="I29" i="1" l="1"/>
  <c r="I33" i="1"/>
  <c r="I31" i="1"/>
  <c r="AV29" i="1"/>
  <c r="AV33" i="1"/>
  <c r="AV31" i="1"/>
</calcChain>
</file>

<file path=xl/sharedStrings.xml><?xml version="1.0" encoding="utf-8"?>
<sst xmlns="http://schemas.openxmlformats.org/spreadsheetml/2006/main" count="150" uniqueCount="64">
  <si>
    <t>※</t>
    <phoneticPr fontId="3"/>
  </si>
  <si>
    <t>組合せについて</t>
    <rPh sb="0" eb="2">
      <t>クミアワ</t>
    </rPh>
    <phoneticPr fontId="3"/>
  </si>
  <si>
    <t>A</t>
    <phoneticPr fontId="3"/>
  </si>
  <si>
    <t>…</t>
    <phoneticPr fontId="3"/>
  </si>
  <si>
    <t>奥側コート</t>
    <rPh sb="0" eb="1">
      <t>オク</t>
    </rPh>
    <rPh sb="1" eb="2">
      <t>ガワ</t>
    </rPh>
    <phoneticPr fontId="3"/>
  </si>
  <si>
    <t>Ｂ</t>
    <phoneticPr fontId="3"/>
  </si>
  <si>
    <t>入口側コート</t>
    <rPh sb="0" eb="2">
      <t>イリグチ</t>
    </rPh>
    <rPh sb="2" eb="3">
      <t>ガワ</t>
    </rPh>
    <phoneticPr fontId="3"/>
  </si>
  <si>
    <t>勝 数</t>
    <rPh sb="0" eb="1">
      <t>カチ</t>
    </rPh>
    <rPh sb="2" eb="3">
      <t>スウ</t>
    </rPh>
    <phoneticPr fontId="3"/>
  </si>
  <si>
    <t>負 数</t>
    <rPh sb="0" eb="1">
      <t>マ</t>
    </rPh>
    <rPh sb="2" eb="3">
      <t>スウ</t>
    </rPh>
    <phoneticPr fontId="3"/>
  </si>
  <si>
    <t>勝セット</t>
    <rPh sb="0" eb="1">
      <t>カ</t>
    </rPh>
    <phoneticPr fontId="3"/>
  </si>
  <si>
    <t>負セット</t>
    <rPh sb="0" eb="1">
      <t>マ</t>
    </rPh>
    <phoneticPr fontId="3"/>
  </si>
  <si>
    <t>セット率</t>
    <rPh sb="3" eb="4">
      <t>リツ</t>
    </rPh>
    <phoneticPr fontId="3"/>
  </si>
  <si>
    <t>得 点</t>
    <rPh sb="0" eb="1">
      <t>エ</t>
    </rPh>
    <rPh sb="2" eb="3">
      <t>テン</t>
    </rPh>
    <phoneticPr fontId="3"/>
  </si>
  <si>
    <t>失 点</t>
    <rPh sb="0" eb="1">
      <t>シツ</t>
    </rPh>
    <rPh sb="2" eb="3">
      <t>テン</t>
    </rPh>
    <phoneticPr fontId="3"/>
  </si>
  <si>
    <t>ポイント率</t>
    <rPh sb="4" eb="5">
      <t>リツ</t>
    </rPh>
    <phoneticPr fontId="3"/>
  </si>
  <si>
    <t>順 位</t>
    <rPh sb="0" eb="1">
      <t>ジュン</t>
    </rPh>
    <rPh sb="2" eb="3">
      <t>クライ</t>
    </rPh>
    <phoneticPr fontId="3"/>
  </si>
  <si>
    <t>勝セット</t>
    <rPh sb="0" eb="1">
      <t>カチ</t>
    </rPh>
    <phoneticPr fontId="3"/>
  </si>
  <si>
    <t>-</t>
  </si>
  <si>
    <t>１位</t>
    <rPh sb="1" eb="2">
      <t>イ</t>
    </rPh>
    <phoneticPr fontId="3"/>
  </si>
  <si>
    <t>試合順について</t>
    <rPh sb="0" eb="2">
      <t>シアイ</t>
    </rPh>
    <rPh sb="2" eb="3">
      <t>ジュン</t>
    </rPh>
    <phoneticPr fontId="3"/>
  </si>
  <si>
    <t>２位</t>
    <rPh sb="1" eb="2">
      <t>イ</t>
    </rPh>
    <phoneticPr fontId="3"/>
  </si>
  <si>
    <t>試合順</t>
    <rPh sb="0" eb="2">
      <t>シアイ</t>
    </rPh>
    <rPh sb="2" eb="3">
      <t>ジュン</t>
    </rPh>
    <phoneticPr fontId="3"/>
  </si>
  <si>
    <t>審判</t>
    <rPh sb="0" eb="2">
      <t>シンパン</t>
    </rPh>
    <phoneticPr fontId="3"/>
  </si>
  <si>
    <t>①</t>
    <phoneticPr fontId="3"/>
  </si>
  <si>
    <t>－</t>
    <phoneticPr fontId="3"/>
  </si>
  <si>
    <t>③</t>
    <phoneticPr fontId="3"/>
  </si>
  <si>
    <t>②</t>
    <phoneticPr fontId="3"/>
  </si>
  <si>
    <t>３位</t>
    <rPh sb="1" eb="2">
      <t>イ</t>
    </rPh>
    <phoneticPr fontId="3"/>
  </si>
  <si>
    <t>B1</t>
    <phoneticPr fontId="3"/>
  </si>
  <si>
    <t>B2</t>
    <phoneticPr fontId="3"/>
  </si>
  <si>
    <t>B</t>
    <phoneticPr fontId="3"/>
  </si>
  <si>
    <r>
      <t>令和３年度 佐野市秋季総合バレーボール大会　　</t>
    </r>
    <r>
      <rPr>
        <sz val="18"/>
        <rFont val="HG丸ｺﾞｼｯｸM-PRO"/>
        <family val="3"/>
        <charset val="128"/>
      </rPr>
      <t>令和3年11月20日</t>
    </r>
    <r>
      <rPr>
        <sz val="24"/>
        <rFont val="HG丸ｺﾞｼｯｸM-PRO"/>
        <family val="3"/>
        <charset val="128"/>
      </rPr>
      <t xml:space="preserve">
兼　小竹杯中学生バレーボール大会　男子の部　　</t>
    </r>
    <r>
      <rPr>
        <sz val="20"/>
        <rFont val="HG丸ｺﾞｼｯｸM-PRO"/>
        <family val="3"/>
        <charset val="128"/>
      </rPr>
      <t>会場：葛生トレーニングセンター</t>
    </r>
    <rPh sb="23" eb="25">
      <t>レイワ</t>
    </rPh>
    <rPh sb="26" eb="27">
      <t>ネン</t>
    </rPh>
    <rPh sb="29" eb="30">
      <t>ガツ</t>
    </rPh>
    <rPh sb="32" eb="33">
      <t>ヒ</t>
    </rPh>
    <rPh sb="57" eb="59">
      <t>カイジョウ</t>
    </rPh>
    <rPh sb="60" eb="62">
      <t>クズウ</t>
    </rPh>
    <phoneticPr fontId="3"/>
  </si>
  <si>
    <t>北Ｂ</t>
    <rPh sb="0" eb="1">
      <t>キタ</t>
    </rPh>
    <phoneticPr fontId="3"/>
  </si>
  <si>
    <t>葛生</t>
    <rPh sb="0" eb="2">
      <t>クズウ</t>
    </rPh>
    <phoneticPr fontId="3"/>
  </si>
  <si>
    <t>南</t>
    <rPh sb="0" eb="1">
      <t>ミナミ</t>
    </rPh>
    <phoneticPr fontId="3"/>
  </si>
  <si>
    <t>北Ａ</t>
    <rPh sb="0" eb="1">
      <t>キタ</t>
    </rPh>
    <phoneticPr fontId="3"/>
  </si>
  <si>
    <t>田東</t>
    <rPh sb="0" eb="2">
      <t>タトウ</t>
    </rPh>
    <phoneticPr fontId="3"/>
  </si>
  <si>
    <t>足三</t>
    <rPh sb="0" eb="1">
      <t>アシ</t>
    </rPh>
    <rPh sb="1" eb="2">
      <t>サン</t>
    </rPh>
    <phoneticPr fontId="3"/>
  </si>
  <si>
    <t>【Aブロック】</t>
    <phoneticPr fontId="3"/>
  </si>
  <si>
    <t>【Bブロック】</t>
    <phoneticPr fontId="3"/>
  </si>
  <si>
    <t>決勝戦</t>
    <rPh sb="0" eb="2">
      <t>ケッショウ</t>
    </rPh>
    <rPh sb="2" eb="3">
      <t>セン</t>
    </rPh>
    <phoneticPr fontId="3"/>
  </si>
  <si>
    <t>3位決定戦</t>
    <rPh sb="1" eb="2">
      <t>イ</t>
    </rPh>
    <rPh sb="2" eb="5">
      <t>ケッテイセン</t>
    </rPh>
    <phoneticPr fontId="3"/>
  </si>
  <si>
    <t>5・6位決定戦</t>
    <rPh sb="3" eb="4">
      <t>イ</t>
    </rPh>
    <rPh sb="4" eb="7">
      <t>ケッテイセン</t>
    </rPh>
    <phoneticPr fontId="3"/>
  </si>
  <si>
    <t>A1</t>
    <phoneticPr fontId="3"/>
  </si>
  <si>
    <t>A2</t>
    <phoneticPr fontId="3"/>
  </si>
  <si>
    <t>A3</t>
    <phoneticPr fontId="3"/>
  </si>
  <si>
    <t>B3</t>
    <phoneticPr fontId="3"/>
  </si>
  <si>
    <t>A4</t>
    <phoneticPr fontId="3"/>
  </si>
  <si>
    <t>B4</t>
    <phoneticPr fontId="3"/>
  </si>
  <si>
    <t>A1位</t>
    <rPh sb="2" eb="3">
      <t>イ</t>
    </rPh>
    <phoneticPr fontId="3"/>
  </si>
  <si>
    <t>B1位</t>
    <rPh sb="2" eb="3">
      <t>イ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</si>
  <si>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</si>
  <si>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</si>
  <si>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</si>
  <si>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</si>
  <si>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A５</t>
    <phoneticPr fontId="3"/>
  </si>
  <si>
    <t>A４</t>
    <phoneticPr fontId="3"/>
  </si>
  <si>
    <t>コート割当</t>
    <rPh sb="3" eb="5">
      <t>ワリアテ</t>
    </rPh>
    <phoneticPr fontId="1"/>
  </si>
  <si>
    <t>R3　強化練習試合の結果を反映させる。</t>
    <rPh sb="3" eb="9">
      <t>キョウカレンシュウシアイ</t>
    </rPh>
    <rPh sb="10" eb="12">
      <t>ケッカ</t>
    </rPh>
    <rPh sb="13" eb="15">
      <t>ハンエイ</t>
    </rPh>
    <phoneticPr fontId="3"/>
  </si>
  <si>
    <t>≪結果≫</t>
    <rPh sb="1" eb="3">
      <t>ケッカ</t>
    </rPh>
    <phoneticPr fontId="3"/>
  </si>
  <si>
    <t>中学男子の部</t>
    <rPh sb="0" eb="2">
      <t>チュウガク</t>
    </rPh>
    <rPh sb="2" eb="4">
      <t>ダンシ</t>
    </rPh>
    <rPh sb="5" eb="6">
      <t>ブ</t>
    </rPh>
    <phoneticPr fontId="3"/>
  </si>
  <si>
    <t>優　勝</t>
    <rPh sb="0" eb="1">
      <t>ユウ</t>
    </rPh>
    <rPh sb="2" eb="3">
      <t>カツ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</si>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</sst>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4"/>
      <color theme="1"/>
      <name val="游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/>
    <xf numFmtId="0" fontId="10" fillId="0" borderId="3" xfId="0" applyFont="1" applyBorder="1"/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10" fillId="0" borderId="2" xfId="0" applyFont="1" applyBorder="1" applyAlignment="1">
      <alignment shrinkToFit="1"/>
    </xf>
    <xf numFmtId="0" fontId="10" fillId="0" borderId="3" xfId="0" applyFont="1" applyBorder="1" applyAlignment="1">
      <alignment shrinkToFit="1"/>
    </xf>
    <xf numFmtId="0" fontId="10" fillId="0" borderId="5" xfId="0" applyFont="1" applyBorder="1" applyAlignment="1">
      <alignment shrinkToFit="1"/>
    </xf>
    <xf numFmtId="0" fontId="10" fillId="0" borderId="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1" xfId="0" applyFont="1" applyBorder="1"/>
    <xf numFmtId="0" fontId="10" fillId="0" borderId="0" xfId="0" applyFont="1"/>
    <xf numFmtId="0" fontId="10" fillId="0" borderId="10" xfId="0" applyFont="1" applyBorder="1"/>
    <xf numFmtId="0" fontId="10" fillId="0" borderId="11" xfId="0" applyFont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10" xfId="0" applyFont="1" applyBorder="1" applyAlignment="1">
      <alignment shrinkToFit="1"/>
    </xf>
    <xf numFmtId="0" fontId="10" fillId="0" borderId="12" xfId="0" applyFont="1" applyBorder="1" applyAlignment="1">
      <alignment shrinkToFit="1"/>
    </xf>
    <xf numFmtId="0" fontId="10" fillId="0" borderId="13" xfId="0" applyFont="1" applyBorder="1"/>
    <xf numFmtId="0" fontId="10" fillId="0" borderId="14" xfId="0" applyFont="1" applyBorder="1"/>
    <xf numFmtId="0" fontId="10" fillId="0" borderId="11" xfId="0" applyFont="1" applyBorder="1" applyAlignment="1">
      <alignment vertical="center" textRotation="255"/>
    </xf>
    <xf numFmtId="0" fontId="10" fillId="0" borderId="10" xfId="0" applyFont="1" applyBorder="1" applyAlignment="1">
      <alignment vertical="center" textRotation="255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textRotation="255"/>
    </xf>
    <xf numFmtId="0" fontId="10" fillId="0" borderId="14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15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17" xfId="0" applyFont="1" applyBorder="1"/>
    <xf numFmtId="0" fontId="10" fillId="0" borderId="18" xfId="0" applyFont="1" applyBorder="1"/>
    <xf numFmtId="0" fontId="10" fillId="0" borderId="19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shrinkToFit="1"/>
    </xf>
    <xf numFmtId="0" fontId="10" fillId="0" borderId="20" xfId="0" applyFont="1" applyBorder="1" applyAlignment="1">
      <alignment shrinkToFit="1"/>
    </xf>
    <xf numFmtId="0" fontId="10" fillId="0" borderId="21" xfId="0" applyFont="1" applyBorder="1"/>
    <xf numFmtId="0" fontId="10" fillId="0" borderId="22" xfId="0" applyFont="1" applyBorder="1"/>
    <xf numFmtId="0" fontId="10" fillId="0" borderId="19" xfId="0" applyFont="1" applyBorder="1" applyAlignment="1">
      <alignment vertical="center" textRotation="255"/>
    </xf>
    <xf numFmtId="0" fontId="10" fillId="0" borderId="18" xfId="0" applyFont="1" applyBorder="1" applyAlignment="1">
      <alignment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18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10" fillId="0" borderId="30" xfId="0" applyNumberFormat="1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3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3" fillId="0" borderId="0" xfId="0" applyFont="1"/>
    <xf numFmtId="0" fontId="10" fillId="0" borderId="0" xfId="0" applyFont="1" applyAlignment="1">
      <alignment horizontal="center"/>
    </xf>
    <xf numFmtId="0" fontId="10" fillId="0" borderId="40" xfId="0" applyFont="1" applyBorder="1"/>
    <xf numFmtId="0" fontId="10" fillId="0" borderId="40" xfId="0" applyFont="1" applyBorder="1"/>
    <xf numFmtId="0" fontId="13" fillId="0" borderId="0" xfId="0" applyFont="1" applyAlignment="1" applyProtection="1">
      <alignment vertical="center"/>
      <protection hidden="1"/>
    </xf>
    <xf numFmtId="0" fontId="10" fillId="0" borderId="4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1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center" vertical="center"/>
      <protection hidden="1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textRotation="255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76" fontId="10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8" fillId="0" borderId="10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 shrinkToFit="1"/>
      <protection hidden="1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7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>
      <alignment vertical="center" shrinkToFit="1"/>
    </xf>
    <xf numFmtId="0" fontId="2" fillId="0" borderId="0" xfId="0" applyFont="1" applyBorder="1" applyAlignment="1" applyProtection="1">
      <alignment vertical="center" shrinkToFit="1"/>
      <protection hidden="1"/>
    </xf>
    <xf numFmtId="0" fontId="10" fillId="0" borderId="0" xfId="0" applyFont="1" applyBorder="1" applyAlignment="1">
      <alignment vertical="center" textRotation="255"/>
    </xf>
    <xf numFmtId="176" fontId="10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Border="1"/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shrinkToFit="1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12</xdr:row>
      <xdr:rowOff>0</xdr:rowOff>
    </xdr:from>
    <xdr:to>
      <xdr:col>8</xdr:col>
      <xdr:colOff>85725</xdr:colOff>
      <xdr:row>12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E3B0F68-811A-4C3F-86B3-6EA71A1E3517}"/>
            </a:ext>
          </a:extLst>
        </xdr:cNvPr>
        <xdr:cNvSpPr>
          <a:spLocks noChangeShapeType="1"/>
        </xdr:cNvSpPr>
      </xdr:nvSpPr>
      <xdr:spPr bwMode="auto">
        <a:xfrm flipH="1" flipV="1">
          <a:off x="1664970" y="2781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B14B81E-F4DB-4033-9195-F31C2F6D347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D421140E-DEDE-4C90-A55F-A018111028F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F88DDD3-3F0E-497B-BF4D-5BD124FA1D8F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8DE939BC-8985-4128-B85D-640CE885E76E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9F8931B-8DAD-43DF-82B5-E78C38446FB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CD08DD5E-E3D4-4782-A39E-622923DA74F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E4F88B68-A236-4E62-9587-FCAB1497B84F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F0AF6B29-0E91-486D-AEE3-64D3F66F919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93B3221C-9EA2-4658-9B9A-64FF6E2BCA5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956F51CE-1AD3-4A7F-9423-5A851E773DB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DD5C1267-DB7A-4389-8416-4E472A74632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" name="Line 14">
          <a:extLst>
            <a:ext uri="{FF2B5EF4-FFF2-40B4-BE49-F238E27FC236}">
              <a16:creationId xmlns:a16="http://schemas.microsoft.com/office/drawing/2014/main" id="{B1E11C07-D9C9-4502-A055-3EEFB40652A8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" name="Line 15">
          <a:extLst>
            <a:ext uri="{FF2B5EF4-FFF2-40B4-BE49-F238E27FC236}">
              <a16:creationId xmlns:a16="http://schemas.microsoft.com/office/drawing/2014/main" id="{E13E4F47-A885-4EA5-8A7D-4204222AF72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CE007A85-0BB9-40E2-81E0-1B1E178F22F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E794D951-F2BD-4F8B-96F5-909BBCAD7DB1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8" name="Line 18">
          <a:extLst>
            <a:ext uri="{FF2B5EF4-FFF2-40B4-BE49-F238E27FC236}">
              <a16:creationId xmlns:a16="http://schemas.microsoft.com/office/drawing/2014/main" id="{D18C61F9-03FB-4044-AA10-2A15B1F8308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9" name="Line 19">
          <a:extLst>
            <a:ext uri="{FF2B5EF4-FFF2-40B4-BE49-F238E27FC236}">
              <a16:creationId xmlns:a16="http://schemas.microsoft.com/office/drawing/2014/main" id="{D3748C63-A3CF-45E6-8BF3-CCA662C7703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0" name="Line 20">
          <a:extLst>
            <a:ext uri="{FF2B5EF4-FFF2-40B4-BE49-F238E27FC236}">
              <a16:creationId xmlns:a16="http://schemas.microsoft.com/office/drawing/2014/main" id="{B28ABF94-497B-49F9-A13D-88130C27354E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3563CE86-43A1-4E1E-93BC-1DFFC717C26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960E6DCE-0983-472B-9DEC-42315DABB09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3" name="Line 23">
          <a:extLst>
            <a:ext uri="{FF2B5EF4-FFF2-40B4-BE49-F238E27FC236}">
              <a16:creationId xmlns:a16="http://schemas.microsoft.com/office/drawing/2014/main" id="{3548ACC0-A934-44B7-9795-BD2BAFB55F60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4" name="Line 24">
          <a:extLst>
            <a:ext uri="{FF2B5EF4-FFF2-40B4-BE49-F238E27FC236}">
              <a16:creationId xmlns:a16="http://schemas.microsoft.com/office/drawing/2014/main" id="{CEE6CA3D-9F74-4C15-ABA3-7A15AA62335D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5" name="Line 25">
          <a:extLst>
            <a:ext uri="{FF2B5EF4-FFF2-40B4-BE49-F238E27FC236}">
              <a16:creationId xmlns:a16="http://schemas.microsoft.com/office/drawing/2014/main" id="{80823CB9-D941-44FE-A187-BE4298D4210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690E5C28-8183-408A-9DF8-248E60390A5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7" name="Line 27">
          <a:extLst>
            <a:ext uri="{FF2B5EF4-FFF2-40B4-BE49-F238E27FC236}">
              <a16:creationId xmlns:a16="http://schemas.microsoft.com/office/drawing/2014/main" id="{22ED3096-6879-46AF-B6ED-80EC6A4B968F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C7B093BD-29C7-429F-89EA-A1E61C60841E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3B1DF4EF-8F3B-42EE-9D7F-ACF227535CA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A2DF350E-9A0C-4D67-8268-C77E2623574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1" name="Line 31">
          <a:extLst>
            <a:ext uri="{FF2B5EF4-FFF2-40B4-BE49-F238E27FC236}">
              <a16:creationId xmlns:a16="http://schemas.microsoft.com/office/drawing/2014/main" id="{A46D199B-9A09-414C-99BA-BC3FC90997D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2" name="Line 32">
          <a:extLst>
            <a:ext uri="{FF2B5EF4-FFF2-40B4-BE49-F238E27FC236}">
              <a16:creationId xmlns:a16="http://schemas.microsoft.com/office/drawing/2014/main" id="{62DF021D-5024-4EDC-9279-7844DA01E48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3" name="Line 33">
          <a:extLst>
            <a:ext uri="{FF2B5EF4-FFF2-40B4-BE49-F238E27FC236}">
              <a16:creationId xmlns:a16="http://schemas.microsoft.com/office/drawing/2014/main" id="{268DC57C-6B17-44DD-B2AA-0225A758F56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4" name="Line 34">
          <a:extLst>
            <a:ext uri="{FF2B5EF4-FFF2-40B4-BE49-F238E27FC236}">
              <a16:creationId xmlns:a16="http://schemas.microsoft.com/office/drawing/2014/main" id="{F53EAF29-E03A-4E60-A414-B9DC18359D8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5" name="Line 35">
          <a:extLst>
            <a:ext uri="{FF2B5EF4-FFF2-40B4-BE49-F238E27FC236}">
              <a16:creationId xmlns:a16="http://schemas.microsoft.com/office/drawing/2014/main" id="{50725828-8D5B-42B9-A35A-E3AAC26D6D21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6" name="Line 36">
          <a:extLst>
            <a:ext uri="{FF2B5EF4-FFF2-40B4-BE49-F238E27FC236}">
              <a16:creationId xmlns:a16="http://schemas.microsoft.com/office/drawing/2014/main" id="{7B64B59F-9BBC-4353-B367-7D8ED763069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7" name="Line 37">
          <a:extLst>
            <a:ext uri="{FF2B5EF4-FFF2-40B4-BE49-F238E27FC236}">
              <a16:creationId xmlns:a16="http://schemas.microsoft.com/office/drawing/2014/main" id="{C1012CAA-CB3A-4391-AAC2-98A4EC1EC1D1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8" name="Line 38">
          <a:extLst>
            <a:ext uri="{FF2B5EF4-FFF2-40B4-BE49-F238E27FC236}">
              <a16:creationId xmlns:a16="http://schemas.microsoft.com/office/drawing/2014/main" id="{16B90421-2154-4779-AB38-3D78255585B8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39" name="Line 39">
          <a:extLst>
            <a:ext uri="{FF2B5EF4-FFF2-40B4-BE49-F238E27FC236}">
              <a16:creationId xmlns:a16="http://schemas.microsoft.com/office/drawing/2014/main" id="{BD84509A-262F-4B14-B055-2747999A72E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0" name="Line 40">
          <a:extLst>
            <a:ext uri="{FF2B5EF4-FFF2-40B4-BE49-F238E27FC236}">
              <a16:creationId xmlns:a16="http://schemas.microsoft.com/office/drawing/2014/main" id="{8708FAEC-1D8C-47FC-BDA8-7141D2B75B9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1" name="Line 41">
          <a:extLst>
            <a:ext uri="{FF2B5EF4-FFF2-40B4-BE49-F238E27FC236}">
              <a16:creationId xmlns:a16="http://schemas.microsoft.com/office/drawing/2014/main" id="{21B51EEE-4038-47D0-B69C-15ABB1ACDCE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2" name="Line 42">
          <a:extLst>
            <a:ext uri="{FF2B5EF4-FFF2-40B4-BE49-F238E27FC236}">
              <a16:creationId xmlns:a16="http://schemas.microsoft.com/office/drawing/2014/main" id="{535F9BB6-51FD-4043-A389-CA457199236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3" name="Line 43">
          <a:extLst>
            <a:ext uri="{FF2B5EF4-FFF2-40B4-BE49-F238E27FC236}">
              <a16:creationId xmlns:a16="http://schemas.microsoft.com/office/drawing/2014/main" id="{0FE1273F-CD25-44FF-9A89-CB69751947A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4" name="Line 44">
          <a:extLst>
            <a:ext uri="{FF2B5EF4-FFF2-40B4-BE49-F238E27FC236}">
              <a16:creationId xmlns:a16="http://schemas.microsoft.com/office/drawing/2014/main" id="{36969900-1203-491D-89CC-CA29D1F6B5E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5" name="Line 45">
          <a:extLst>
            <a:ext uri="{FF2B5EF4-FFF2-40B4-BE49-F238E27FC236}">
              <a16:creationId xmlns:a16="http://schemas.microsoft.com/office/drawing/2014/main" id="{8A44D3B2-A018-4CB3-B706-7A7B51720B0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6" name="Line 46">
          <a:extLst>
            <a:ext uri="{FF2B5EF4-FFF2-40B4-BE49-F238E27FC236}">
              <a16:creationId xmlns:a16="http://schemas.microsoft.com/office/drawing/2014/main" id="{0FF33605-40C3-473F-8E84-25D35F413A2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7" name="Line 47">
          <a:extLst>
            <a:ext uri="{FF2B5EF4-FFF2-40B4-BE49-F238E27FC236}">
              <a16:creationId xmlns:a16="http://schemas.microsoft.com/office/drawing/2014/main" id="{26B8A934-7A89-4948-A400-D69A6E9AB02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8" name="Line 48">
          <a:extLst>
            <a:ext uri="{FF2B5EF4-FFF2-40B4-BE49-F238E27FC236}">
              <a16:creationId xmlns:a16="http://schemas.microsoft.com/office/drawing/2014/main" id="{3E7FF033-012A-492C-9352-89CA976502C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49" name="Line 49">
          <a:extLst>
            <a:ext uri="{FF2B5EF4-FFF2-40B4-BE49-F238E27FC236}">
              <a16:creationId xmlns:a16="http://schemas.microsoft.com/office/drawing/2014/main" id="{AC744E9B-6205-447C-ACDB-D6BF0AE91EA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0" name="Line 50">
          <a:extLst>
            <a:ext uri="{FF2B5EF4-FFF2-40B4-BE49-F238E27FC236}">
              <a16:creationId xmlns:a16="http://schemas.microsoft.com/office/drawing/2014/main" id="{3B22C993-2835-4BC2-B0B8-4191AA61146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1" name="Line 51">
          <a:extLst>
            <a:ext uri="{FF2B5EF4-FFF2-40B4-BE49-F238E27FC236}">
              <a16:creationId xmlns:a16="http://schemas.microsoft.com/office/drawing/2014/main" id="{A3DCEBBA-9B06-444E-BC37-F32453B0FF3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2" name="Line 52">
          <a:extLst>
            <a:ext uri="{FF2B5EF4-FFF2-40B4-BE49-F238E27FC236}">
              <a16:creationId xmlns:a16="http://schemas.microsoft.com/office/drawing/2014/main" id="{8C1D15AC-C33A-4AE6-9E8C-E3F1A3DF5CF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3" name="Line 53">
          <a:extLst>
            <a:ext uri="{FF2B5EF4-FFF2-40B4-BE49-F238E27FC236}">
              <a16:creationId xmlns:a16="http://schemas.microsoft.com/office/drawing/2014/main" id="{10F46FE3-BAEE-4362-BB7C-6469C38A9A90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4" name="Line 54">
          <a:extLst>
            <a:ext uri="{FF2B5EF4-FFF2-40B4-BE49-F238E27FC236}">
              <a16:creationId xmlns:a16="http://schemas.microsoft.com/office/drawing/2014/main" id="{EDB82620-2E2A-4FD1-B9B6-3AEEF641298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5" name="Line 55">
          <a:extLst>
            <a:ext uri="{FF2B5EF4-FFF2-40B4-BE49-F238E27FC236}">
              <a16:creationId xmlns:a16="http://schemas.microsoft.com/office/drawing/2014/main" id="{347937B6-C094-45C3-AA39-913F5DC9FB4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6" name="Line 56">
          <a:extLst>
            <a:ext uri="{FF2B5EF4-FFF2-40B4-BE49-F238E27FC236}">
              <a16:creationId xmlns:a16="http://schemas.microsoft.com/office/drawing/2014/main" id="{16A29C43-F05D-4B1C-81BE-D59A806A077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7" name="Line 57">
          <a:extLst>
            <a:ext uri="{FF2B5EF4-FFF2-40B4-BE49-F238E27FC236}">
              <a16:creationId xmlns:a16="http://schemas.microsoft.com/office/drawing/2014/main" id="{988376C7-4ABF-4432-B610-0DF2C9C0DE58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8" name="Line 58">
          <a:extLst>
            <a:ext uri="{FF2B5EF4-FFF2-40B4-BE49-F238E27FC236}">
              <a16:creationId xmlns:a16="http://schemas.microsoft.com/office/drawing/2014/main" id="{8C8C1193-9D8D-400B-ACC9-7D7D6ADADF5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59" name="Line 59">
          <a:extLst>
            <a:ext uri="{FF2B5EF4-FFF2-40B4-BE49-F238E27FC236}">
              <a16:creationId xmlns:a16="http://schemas.microsoft.com/office/drawing/2014/main" id="{60B3D64D-214D-4375-89FB-90F23C1C083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0" name="Line 60">
          <a:extLst>
            <a:ext uri="{FF2B5EF4-FFF2-40B4-BE49-F238E27FC236}">
              <a16:creationId xmlns:a16="http://schemas.microsoft.com/office/drawing/2014/main" id="{CE9A9320-AE25-4FC7-8A08-3F6BFD848F2B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1" name="Line 61">
          <a:extLst>
            <a:ext uri="{FF2B5EF4-FFF2-40B4-BE49-F238E27FC236}">
              <a16:creationId xmlns:a16="http://schemas.microsoft.com/office/drawing/2014/main" id="{98BDA59E-0B74-4CD2-A5D2-EAD29113582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2" name="Line 62">
          <a:extLst>
            <a:ext uri="{FF2B5EF4-FFF2-40B4-BE49-F238E27FC236}">
              <a16:creationId xmlns:a16="http://schemas.microsoft.com/office/drawing/2014/main" id="{7F11DB06-082D-4CA2-B442-587C65E45F1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3" name="Line 63">
          <a:extLst>
            <a:ext uri="{FF2B5EF4-FFF2-40B4-BE49-F238E27FC236}">
              <a16:creationId xmlns:a16="http://schemas.microsoft.com/office/drawing/2014/main" id="{CABE392F-2948-48CB-87D6-B6F133006DFB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4" name="Line 64">
          <a:extLst>
            <a:ext uri="{FF2B5EF4-FFF2-40B4-BE49-F238E27FC236}">
              <a16:creationId xmlns:a16="http://schemas.microsoft.com/office/drawing/2014/main" id="{1CD7FAC9-1885-4DEF-8045-6C91C9CC883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5" name="Line 65">
          <a:extLst>
            <a:ext uri="{FF2B5EF4-FFF2-40B4-BE49-F238E27FC236}">
              <a16:creationId xmlns:a16="http://schemas.microsoft.com/office/drawing/2014/main" id="{C58865A3-8D6B-43CE-A8AC-93D3435A1C3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6" name="Line 66">
          <a:extLst>
            <a:ext uri="{FF2B5EF4-FFF2-40B4-BE49-F238E27FC236}">
              <a16:creationId xmlns:a16="http://schemas.microsoft.com/office/drawing/2014/main" id="{F162793A-FE27-4F33-9AE3-7CE8B71F196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7" name="Line 67">
          <a:extLst>
            <a:ext uri="{FF2B5EF4-FFF2-40B4-BE49-F238E27FC236}">
              <a16:creationId xmlns:a16="http://schemas.microsoft.com/office/drawing/2014/main" id="{7CAFB06C-1961-43CE-8E53-B06B8675F6D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8" name="Line 68">
          <a:extLst>
            <a:ext uri="{FF2B5EF4-FFF2-40B4-BE49-F238E27FC236}">
              <a16:creationId xmlns:a16="http://schemas.microsoft.com/office/drawing/2014/main" id="{30381B4A-EE7B-456A-85B1-6F86E69CA38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69" name="Line 69">
          <a:extLst>
            <a:ext uri="{FF2B5EF4-FFF2-40B4-BE49-F238E27FC236}">
              <a16:creationId xmlns:a16="http://schemas.microsoft.com/office/drawing/2014/main" id="{354E2E1B-C53B-4526-A0CF-0465E2F2E8A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0" name="Line 70">
          <a:extLst>
            <a:ext uri="{FF2B5EF4-FFF2-40B4-BE49-F238E27FC236}">
              <a16:creationId xmlns:a16="http://schemas.microsoft.com/office/drawing/2014/main" id="{64C0E24A-DD33-45AD-9680-05B572D2586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1" name="Line 71">
          <a:extLst>
            <a:ext uri="{FF2B5EF4-FFF2-40B4-BE49-F238E27FC236}">
              <a16:creationId xmlns:a16="http://schemas.microsoft.com/office/drawing/2014/main" id="{F5FDAAF7-93A8-4241-866B-DAA9733CBF4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2" name="Line 72">
          <a:extLst>
            <a:ext uri="{FF2B5EF4-FFF2-40B4-BE49-F238E27FC236}">
              <a16:creationId xmlns:a16="http://schemas.microsoft.com/office/drawing/2014/main" id="{D345BA9D-C053-44D8-9C0A-753609C51DF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3" name="Line 73">
          <a:extLst>
            <a:ext uri="{FF2B5EF4-FFF2-40B4-BE49-F238E27FC236}">
              <a16:creationId xmlns:a16="http://schemas.microsoft.com/office/drawing/2014/main" id="{70B36797-48B4-4055-909A-67DB1998A20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4" name="Line 74">
          <a:extLst>
            <a:ext uri="{FF2B5EF4-FFF2-40B4-BE49-F238E27FC236}">
              <a16:creationId xmlns:a16="http://schemas.microsoft.com/office/drawing/2014/main" id="{04D699F4-E19E-4AC6-A49E-742B6F17666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5" name="Line 75">
          <a:extLst>
            <a:ext uri="{FF2B5EF4-FFF2-40B4-BE49-F238E27FC236}">
              <a16:creationId xmlns:a16="http://schemas.microsoft.com/office/drawing/2014/main" id="{7853D844-4625-437F-8601-362AA750A8D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6" name="Line 76">
          <a:extLst>
            <a:ext uri="{FF2B5EF4-FFF2-40B4-BE49-F238E27FC236}">
              <a16:creationId xmlns:a16="http://schemas.microsoft.com/office/drawing/2014/main" id="{A943AC31-213A-4C43-B14D-9DAC4DF03E3B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7" name="Line 77">
          <a:extLst>
            <a:ext uri="{FF2B5EF4-FFF2-40B4-BE49-F238E27FC236}">
              <a16:creationId xmlns:a16="http://schemas.microsoft.com/office/drawing/2014/main" id="{3A0CD74B-E35C-4E62-964E-6B03C4D2E3D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8" name="Line 78">
          <a:extLst>
            <a:ext uri="{FF2B5EF4-FFF2-40B4-BE49-F238E27FC236}">
              <a16:creationId xmlns:a16="http://schemas.microsoft.com/office/drawing/2014/main" id="{B54E5412-F4B8-42BB-85CB-18F82C58BDF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79" name="Line 79">
          <a:extLst>
            <a:ext uri="{FF2B5EF4-FFF2-40B4-BE49-F238E27FC236}">
              <a16:creationId xmlns:a16="http://schemas.microsoft.com/office/drawing/2014/main" id="{BA257DA0-56EF-4536-AA6C-2CFC0D98BAB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0" name="Line 80">
          <a:extLst>
            <a:ext uri="{FF2B5EF4-FFF2-40B4-BE49-F238E27FC236}">
              <a16:creationId xmlns:a16="http://schemas.microsoft.com/office/drawing/2014/main" id="{3E230BAB-CC90-4FA2-9193-C6967A7DA19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1" name="Line 81">
          <a:extLst>
            <a:ext uri="{FF2B5EF4-FFF2-40B4-BE49-F238E27FC236}">
              <a16:creationId xmlns:a16="http://schemas.microsoft.com/office/drawing/2014/main" id="{E3517CA8-10CA-443B-8742-290E4306DC1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2" name="Line 82">
          <a:extLst>
            <a:ext uri="{FF2B5EF4-FFF2-40B4-BE49-F238E27FC236}">
              <a16:creationId xmlns:a16="http://schemas.microsoft.com/office/drawing/2014/main" id="{A0CC9920-D338-4908-94A1-98AA020C017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3" name="Line 83">
          <a:extLst>
            <a:ext uri="{FF2B5EF4-FFF2-40B4-BE49-F238E27FC236}">
              <a16:creationId xmlns:a16="http://schemas.microsoft.com/office/drawing/2014/main" id="{72A432C6-7DBA-46D7-836F-2864F13865B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4" name="Line 84">
          <a:extLst>
            <a:ext uri="{FF2B5EF4-FFF2-40B4-BE49-F238E27FC236}">
              <a16:creationId xmlns:a16="http://schemas.microsoft.com/office/drawing/2014/main" id="{5828EE64-052A-4BD3-AE41-E5BD29788B4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5" name="Line 85">
          <a:extLst>
            <a:ext uri="{FF2B5EF4-FFF2-40B4-BE49-F238E27FC236}">
              <a16:creationId xmlns:a16="http://schemas.microsoft.com/office/drawing/2014/main" id="{9C7016C8-C64E-40F9-9FF7-15C23855FEB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6" name="Line 86">
          <a:extLst>
            <a:ext uri="{FF2B5EF4-FFF2-40B4-BE49-F238E27FC236}">
              <a16:creationId xmlns:a16="http://schemas.microsoft.com/office/drawing/2014/main" id="{F867668C-25C6-4347-9364-495FAF9131B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7" name="Line 87">
          <a:extLst>
            <a:ext uri="{FF2B5EF4-FFF2-40B4-BE49-F238E27FC236}">
              <a16:creationId xmlns:a16="http://schemas.microsoft.com/office/drawing/2014/main" id="{B704B962-D5C8-4A10-A48B-7A7C8FC724B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8" name="Line 88">
          <a:extLst>
            <a:ext uri="{FF2B5EF4-FFF2-40B4-BE49-F238E27FC236}">
              <a16:creationId xmlns:a16="http://schemas.microsoft.com/office/drawing/2014/main" id="{8C84DF34-1A31-4EFA-A024-8D284EFAFF3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89" name="Line 89">
          <a:extLst>
            <a:ext uri="{FF2B5EF4-FFF2-40B4-BE49-F238E27FC236}">
              <a16:creationId xmlns:a16="http://schemas.microsoft.com/office/drawing/2014/main" id="{B9E4DDCD-E5B3-4609-A3F9-03376D828BE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0" name="Line 90">
          <a:extLst>
            <a:ext uri="{FF2B5EF4-FFF2-40B4-BE49-F238E27FC236}">
              <a16:creationId xmlns:a16="http://schemas.microsoft.com/office/drawing/2014/main" id="{D7ABD13F-A814-44BE-9FBF-2B112A75CB0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1" name="Line 91">
          <a:extLst>
            <a:ext uri="{FF2B5EF4-FFF2-40B4-BE49-F238E27FC236}">
              <a16:creationId xmlns:a16="http://schemas.microsoft.com/office/drawing/2014/main" id="{FFD97E6E-F772-4F77-B6CA-4641A875878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2" name="Line 92">
          <a:extLst>
            <a:ext uri="{FF2B5EF4-FFF2-40B4-BE49-F238E27FC236}">
              <a16:creationId xmlns:a16="http://schemas.microsoft.com/office/drawing/2014/main" id="{F24F09E8-17A3-4EA5-9104-4A52577EB7B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3" name="Line 93">
          <a:extLst>
            <a:ext uri="{FF2B5EF4-FFF2-40B4-BE49-F238E27FC236}">
              <a16:creationId xmlns:a16="http://schemas.microsoft.com/office/drawing/2014/main" id="{96EAC845-FD16-403C-A445-333A90A31CA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4" name="Line 94">
          <a:extLst>
            <a:ext uri="{FF2B5EF4-FFF2-40B4-BE49-F238E27FC236}">
              <a16:creationId xmlns:a16="http://schemas.microsoft.com/office/drawing/2014/main" id="{D7C40882-7B16-4ADB-B88A-B6DCBB17712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5" name="Line 95">
          <a:extLst>
            <a:ext uri="{FF2B5EF4-FFF2-40B4-BE49-F238E27FC236}">
              <a16:creationId xmlns:a16="http://schemas.microsoft.com/office/drawing/2014/main" id="{09A30415-6238-4E24-B5F0-2DD98F254D6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6" name="Line 96">
          <a:extLst>
            <a:ext uri="{FF2B5EF4-FFF2-40B4-BE49-F238E27FC236}">
              <a16:creationId xmlns:a16="http://schemas.microsoft.com/office/drawing/2014/main" id="{7759963E-9782-428E-BCD8-B28992B848B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7" name="Line 97">
          <a:extLst>
            <a:ext uri="{FF2B5EF4-FFF2-40B4-BE49-F238E27FC236}">
              <a16:creationId xmlns:a16="http://schemas.microsoft.com/office/drawing/2014/main" id="{2A6730E7-7873-4AC1-84EC-C5CE851DC43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8" name="Line 98">
          <a:extLst>
            <a:ext uri="{FF2B5EF4-FFF2-40B4-BE49-F238E27FC236}">
              <a16:creationId xmlns:a16="http://schemas.microsoft.com/office/drawing/2014/main" id="{7AC61B5F-FEBC-4FF6-9FE9-4C3971A3577D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99" name="Line 99">
          <a:extLst>
            <a:ext uri="{FF2B5EF4-FFF2-40B4-BE49-F238E27FC236}">
              <a16:creationId xmlns:a16="http://schemas.microsoft.com/office/drawing/2014/main" id="{18DD7F0A-C3D2-42EF-B4ED-5112F767246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0" name="Line 100">
          <a:extLst>
            <a:ext uri="{FF2B5EF4-FFF2-40B4-BE49-F238E27FC236}">
              <a16:creationId xmlns:a16="http://schemas.microsoft.com/office/drawing/2014/main" id="{80A11A55-6910-4D3B-85D7-6D798F4A8ADB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1" name="Line 101">
          <a:extLst>
            <a:ext uri="{FF2B5EF4-FFF2-40B4-BE49-F238E27FC236}">
              <a16:creationId xmlns:a16="http://schemas.microsoft.com/office/drawing/2014/main" id="{D42F1831-C661-416C-8E98-6895437A0DB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2" name="Line 102">
          <a:extLst>
            <a:ext uri="{FF2B5EF4-FFF2-40B4-BE49-F238E27FC236}">
              <a16:creationId xmlns:a16="http://schemas.microsoft.com/office/drawing/2014/main" id="{3130669D-3039-4C5C-9CC7-7B4E8F15BFD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3" name="Line 103">
          <a:extLst>
            <a:ext uri="{FF2B5EF4-FFF2-40B4-BE49-F238E27FC236}">
              <a16:creationId xmlns:a16="http://schemas.microsoft.com/office/drawing/2014/main" id="{F6080AD0-004F-4BB2-A02A-027BEA2078C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4" name="Line 104">
          <a:extLst>
            <a:ext uri="{FF2B5EF4-FFF2-40B4-BE49-F238E27FC236}">
              <a16:creationId xmlns:a16="http://schemas.microsoft.com/office/drawing/2014/main" id="{7D116421-E96F-4BBF-BC56-E896F148B2B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5" name="Line 105">
          <a:extLst>
            <a:ext uri="{FF2B5EF4-FFF2-40B4-BE49-F238E27FC236}">
              <a16:creationId xmlns:a16="http://schemas.microsoft.com/office/drawing/2014/main" id="{04C86666-B661-4774-A7CB-8D93A35D589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6" name="Line 106">
          <a:extLst>
            <a:ext uri="{FF2B5EF4-FFF2-40B4-BE49-F238E27FC236}">
              <a16:creationId xmlns:a16="http://schemas.microsoft.com/office/drawing/2014/main" id="{6FF4EBB5-3D99-46F2-B254-0E96922A454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7" name="Line 107">
          <a:extLst>
            <a:ext uri="{FF2B5EF4-FFF2-40B4-BE49-F238E27FC236}">
              <a16:creationId xmlns:a16="http://schemas.microsoft.com/office/drawing/2014/main" id="{B5619FD7-9AE3-41E1-B3DA-270BDF20DF2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8" name="Line 108">
          <a:extLst>
            <a:ext uri="{FF2B5EF4-FFF2-40B4-BE49-F238E27FC236}">
              <a16:creationId xmlns:a16="http://schemas.microsoft.com/office/drawing/2014/main" id="{05C287AB-1C57-40F0-A36F-5B45C7E6F32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09" name="Line 109">
          <a:extLst>
            <a:ext uri="{FF2B5EF4-FFF2-40B4-BE49-F238E27FC236}">
              <a16:creationId xmlns:a16="http://schemas.microsoft.com/office/drawing/2014/main" id="{AE798951-E9DC-44EE-8086-FC23FBA1844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0" name="Line 110">
          <a:extLst>
            <a:ext uri="{FF2B5EF4-FFF2-40B4-BE49-F238E27FC236}">
              <a16:creationId xmlns:a16="http://schemas.microsoft.com/office/drawing/2014/main" id="{64FF1EC0-64C1-4ACA-8D43-3029DF7186D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1" name="Line 111">
          <a:extLst>
            <a:ext uri="{FF2B5EF4-FFF2-40B4-BE49-F238E27FC236}">
              <a16:creationId xmlns:a16="http://schemas.microsoft.com/office/drawing/2014/main" id="{50492104-ABEC-4C9F-94B5-073D50A5E14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2" name="Line 112">
          <a:extLst>
            <a:ext uri="{FF2B5EF4-FFF2-40B4-BE49-F238E27FC236}">
              <a16:creationId xmlns:a16="http://schemas.microsoft.com/office/drawing/2014/main" id="{E3C52FE4-EA40-4C89-9599-E128DB40885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3" name="Line 113">
          <a:extLst>
            <a:ext uri="{FF2B5EF4-FFF2-40B4-BE49-F238E27FC236}">
              <a16:creationId xmlns:a16="http://schemas.microsoft.com/office/drawing/2014/main" id="{6DE8CEAD-B68A-42A6-B61E-EAFD7542541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14" name="Line 114">
          <a:extLst>
            <a:ext uri="{FF2B5EF4-FFF2-40B4-BE49-F238E27FC236}">
              <a16:creationId xmlns:a16="http://schemas.microsoft.com/office/drawing/2014/main" id="{F83CED91-FED2-4E93-BE2F-81AA6BA5FB7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13</xdr:row>
      <xdr:rowOff>0</xdr:rowOff>
    </xdr:from>
    <xdr:to>
      <xdr:col>19</xdr:col>
      <xdr:colOff>0</xdr:colOff>
      <xdr:row>16</xdr:row>
      <xdr:rowOff>19050</xdr:rowOff>
    </xdr:to>
    <xdr:sp macro="" textlink="">
      <xdr:nvSpPr>
        <xdr:cNvPr id="115" name="AutoShape 115">
          <a:extLst>
            <a:ext uri="{FF2B5EF4-FFF2-40B4-BE49-F238E27FC236}">
              <a16:creationId xmlns:a16="http://schemas.microsoft.com/office/drawing/2014/main" id="{58F531E8-0FDA-4373-896B-4FC55BA72192}"/>
            </a:ext>
          </a:extLst>
        </xdr:cNvPr>
        <xdr:cNvSpPr>
          <a:spLocks noChangeArrowheads="1"/>
        </xdr:cNvSpPr>
      </xdr:nvSpPr>
      <xdr:spPr bwMode="auto">
        <a:xfrm>
          <a:off x="3352800" y="3009900"/>
          <a:ext cx="640080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13</xdr:row>
      <xdr:rowOff>9525</xdr:rowOff>
    </xdr:from>
    <xdr:to>
      <xdr:col>25</xdr:col>
      <xdr:colOff>9525</xdr:colOff>
      <xdr:row>16</xdr:row>
      <xdr:rowOff>9525</xdr:rowOff>
    </xdr:to>
    <xdr:sp macro="" textlink="">
      <xdr:nvSpPr>
        <xdr:cNvPr id="116" name="AutoShape 116">
          <a:extLst>
            <a:ext uri="{FF2B5EF4-FFF2-40B4-BE49-F238E27FC236}">
              <a16:creationId xmlns:a16="http://schemas.microsoft.com/office/drawing/2014/main" id="{E33682B3-1AF8-417D-B83F-630CE9BDE498}"/>
            </a:ext>
          </a:extLst>
        </xdr:cNvPr>
        <xdr:cNvSpPr>
          <a:spLocks noChangeArrowheads="1"/>
        </xdr:cNvSpPr>
      </xdr:nvSpPr>
      <xdr:spPr bwMode="auto">
        <a:xfrm>
          <a:off x="4610100" y="3019425"/>
          <a:ext cx="67246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190500</xdr:colOff>
      <xdr:row>18</xdr:row>
      <xdr:rowOff>19050</xdr:rowOff>
    </xdr:from>
    <xdr:to>
      <xdr:col>25</xdr:col>
      <xdr:colOff>9525</xdr:colOff>
      <xdr:row>21</xdr:row>
      <xdr:rowOff>9525</xdr:rowOff>
    </xdr:to>
    <xdr:sp macro="" textlink="">
      <xdr:nvSpPr>
        <xdr:cNvPr id="117" name="AutoShape 117">
          <a:extLst>
            <a:ext uri="{FF2B5EF4-FFF2-40B4-BE49-F238E27FC236}">
              <a16:creationId xmlns:a16="http://schemas.microsoft.com/office/drawing/2014/main" id="{BEC4E2EC-8A33-4319-B1CD-E4BDAAB0A534}"/>
            </a:ext>
          </a:extLst>
        </xdr:cNvPr>
        <xdr:cNvSpPr>
          <a:spLocks noChangeArrowheads="1"/>
        </xdr:cNvSpPr>
      </xdr:nvSpPr>
      <xdr:spPr bwMode="auto">
        <a:xfrm>
          <a:off x="4610100" y="4171950"/>
          <a:ext cx="67246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18</xdr:row>
      <xdr:rowOff>0</xdr:rowOff>
    </xdr:from>
    <xdr:to>
      <xdr:col>13</xdr:col>
      <xdr:colOff>0</xdr:colOff>
      <xdr:row>21</xdr:row>
      <xdr:rowOff>9525</xdr:rowOff>
    </xdr:to>
    <xdr:sp macro="" textlink="">
      <xdr:nvSpPr>
        <xdr:cNvPr id="118" name="AutoShape 118">
          <a:extLst>
            <a:ext uri="{FF2B5EF4-FFF2-40B4-BE49-F238E27FC236}">
              <a16:creationId xmlns:a16="http://schemas.microsoft.com/office/drawing/2014/main" id="{29C20344-F341-4112-AB38-2A24F9C5867A}"/>
            </a:ext>
          </a:extLst>
        </xdr:cNvPr>
        <xdr:cNvSpPr>
          <a:spLocks noChangeArrowheads="1"/>
        </xdr:cNvSpPr>
      </xdr:nvSpPr>
      <xdr:spPr bwMode="auto">
        <a:xfrm>
          <a:off x="2049780" y="4152900"/>
          <a:ext cx="66294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190500</xdr:colOff>
      <xdr:row>23</xdr:row>
      <xdr:rowOff>0</xdr:rowOff>
    </xdr:from>
    <xdr:to>
      <xdr:col>13</xdr:col>
      <xdr:colOff>0</xdr:colOff>
      <xdr:row>26</xdr:row>
      <xdr:rowOff>9525</xdr:rowOff>
    </xdr:to>
    <xdr:sp macro="" textlink="">
      <xdr:nvSpPr>
        <xdr:cNvPr id="119" name="AutoShape 119">
          <a:extLst>
            <a:ext uri="{FF2B5EF4-FFF2-40B4-BE49-F238E27FC236}">
              <a16:creationId xmlns:a16="http://schemas.microsoft.com/office/drawing/2014/main" id="{584FCD36-430A-4740-B34C-6CEB49048B17}"/>
            </a:ext>
          </a:extLst>
        </xdr:cNvPr>
        <xdr:cNvSpPr>
          <a:spLocks noChangeArrowheads="1"/>
        </xdr:cNvSpPr>
      </xdr:nvSpPr>
      <xdr:spPr bwMode="auto">
        <a:xfrm>
          <a:off x="2049780" y="5295900"/>
          <a:ext cx="66294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23</xdr:row>
      <xdr:rowOff>0</xdr:rowOff>
    </xdr:from>
    <xdr:to>
      <xdr:col>19</xdr:col>
      <xdr:colOff>0</xdr:colOff>
      <xdr:row>26</xdr:row>
      <xdr:rowOff>9525</xdr:rowOff>
    </xdr:to>
    <xdr:sp macro="" textlink="">
      <xdr:nvSpPr>
        <xdr:cNvPr id="120" name="AutoShape 120">
          <a:extLst>
            <a:ext uri="{FF2B5EF4-FFF2-40B4-BE49-F238E27FC236}">
              <a16:creationId xmlns:a16="http://schemas.microsoft.com/office/drawing/2014/main" id="{A371C465-522A-49E6-B79E-83B77F4FFE3F}"/>
            </a:ext>
          </a:extLst>
        </xdr:cNvPr>
        <xdr:cNvSpPr>
          <a:spLocks noChangeArrowheads="1"/>
        </xdr:cNvSpPr>
      </xdr:nvSpPr>
      <xdr:spPr bwMode="auto">
        <a:xfrm>
          <a:off x="3352800" y="5295900"/>
          <a:ext cx="64008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21" name="AutoShape 121">
          <a:extLst>
            <a:ext uri="{FF2B5EF4-FFF2-40B4-BE49-F238E27FC236}">
              <a16:creationId xmlns:a16="http://schemas.microsoft.com/office/drawing/2014/main" id="{B082C7F3-F50F-4502-89F7-B22F4AABEB34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26" name="AutoShape 126">
          <a:extLst>
            <a:ext uri="{FF2B5EF4-FFF2-40B4-BE49-F238E27FC236}">
              <a16:creationId xmlns:a16="http://schemas.microsoft.com/office/drawing/2014/main" id="{3FCBC96E-0C64-47FF-BD43-C33E88A93D47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28" name="AutoShape 128">
          <a:extLst>
            <a:ext uri="{FF2B5EF4-FFF2-40B4-BE49-F238E27FC236}">
              <a16:creationId xmlns:a16="http://schemas.microsoft.com/office/drawing/2014/main" id="{6351B3BD-1C79-43C7-A7E8-EC6D15EFAB93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30" name="AutoShape 130">
          <a:extLst>
            <a:ext uri="{FF2B5EF4-FFF2-40B4-BE49-F238E27FC236}">
              <a16:creationId xmlns:a16="http://schemas.microsoft.com/office/drawing/2014/main" id="{7E73D10F-4156-463D-9A17-A873D9FEB0C3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33" name="AutoShape 133">
          <a:extLst>
            <a:ext uri="{FF2B5EF4-FFF2-40B4-BE49-F238E27FC236}">
              <a16:creationId xmlns:a16="http://schemas.microsoft.com/office/drawing/2014/main" id="{01D9FCC0-A830-4AB2-8B9A-B11401D25414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34" name="AutoShape 134">
          <a:extLst>
            <a:ext uri="{FF2B5EF4-FFF2-40B4-BE49-F238E27FC236}">
              <a16:creationId xmlns:a16="http://schemas.microsoft.com/office/drawing/2014/main" id="{C0344EFA-0484-4E82-BD22-C60B1164AFD7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5" name="AutoShape 135">
          <a:extLst>
            <a:ext uri="{FF2B5EF4-FFF2-40B4-BE49-F238E27FC236}">
              <a16:creationId xmlns:a16="http://schemas.microsoft.com/office/drawing/2014/main" id="{4D1A8216-B838-45DD-B28C-6B2BE9801E02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6" name="AutoShape 136">
          <a:extLst>
            <a:ext uri="{FF2B5EF4-FFF2-40B4-BE49-F238E27FC236}">
              <a16:creationId xmlns:a16="http://schemas.microsoft.com/office/drawing/2014/main" id="{2F40CE20-BE54-400E-BAB8-734DE1519FA5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7" name="AutoShape 137">
          <a:extLst>
            <a:ext uri="{FF2B5EF4-FFF2-40B4-BE49-F238E27FC236}">
              <a16:creationId xmlns:a16="http://schemas.microsoft.com/office/drawing/2014/main" id="{F3F6218A-CB85-43A8-A076-E31139347750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38" name="AutoShape 138">
          <a:extLst>
            <a:ext uri="{FF2B5EF4-FFF2-40B4-BE49-F238E27FC236}">
              <a16:creationId xmlns:a16="http://schemas.microsoft.com/office/drawing/2014/main" id="{ABD34DDD-3540-4C0B-B218-F644E0509254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40" name="AutoShape 140">
          <a:extLst>
            <a:ext uri="{FF2B5EF4-FFF2-40B4-BE49-F238E27FC236}">
              <a16:creationId xmlns:a16="http://schemas.microsoft.com/office/drawing/2014/main" id="{9A62E2E8-1C93-4A50-A3F1-FFE053F32578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41" name="AutoShape 141">
          <a:extLst>
            <a:ext uri="{FF2B5EF4-FFF2-40B4-BE49-F238E27FC236}">
              <a16:creationId xmlns:a16="http://schemas.microsoft.com/office/drawing/2014/main" id="{2AADBB62-5766-4732-871E-91B9AE5064E8}"/>
            </a:ext>
          </a:extLst>
        </xdr:cNvPr>
        <xdr:cNvSpPr>
          <a:spLocks noChangeArrowheads="1"/>
        </xdr:cNvSpPr>
      </xdr:nvSpPr>
      <xdr:spPr bwMode="auto">
        <a:xfrm>
          <a:off x="548640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44" name="AutoShape 144">
          <a:extLst>
            <a:ext uri="{FF2B5EF4-FFF2-40B4-BE49-F238E27FC236}">
              <a16:creationId xmlns:a16="http://schemas.microsoft.com/office/drawing/2014/main" id="{90BAE57C-5096-4BEE-9334-3E6FDE5A3824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1" name="Line 1446">
          <a:extLst>
            <a:ext uri="{FF2B5EF4-FFF2-40B4-BE49-F238E27FC236}">
              <a16:creationId xmlns:a16="http://schemas.microsoft.com/office/drawing/2014/main" id="{450AE535-3F70-4A98-8DBD-6B9947EAE45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2" name="Line 1447">
          <a:extLst>
            <a:ext uri="{FF2B5EF4-FFF2-40B4-BE49-F238E27FC236}">
              <a16:creationId xmlns:a16="http://schemas.microsoft.com/office/drawing/2014/main" id="{5D51CC98-896B-472C-9B75-3760EEA16EA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3" name="Line 1448">
          <a:extLst>
            <a:ext uri="{FF2B5EF4-FFF2-40B4-BE49-F238E27FC236}">
              <a16:creationId xmlns:a16="http://schemas.microsoft.com/office/drawing/2014/main" id="{9461A878-C5A1-42BD-A8DB-0648F3DA675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4" name="Line 1449">
          <a:extLst>
            <a:ext uri="{FF2B5EF4-FFF2-40B4-BE49-F238E27FC236}">
              <a16:creationId xmlns:a16="http://schemas.microsoft.com/office/drawing/2014/main" id="{1284BAA5-F48B-465C-9CF1-987E3922FA6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5" name="Line 1450">
          <a:extLst>
            <a:ext uri="{FF2B5EF4-FFF2-40B4-BE49-F238E27FC236}">
              <a16:creationId xmlns:a16="http://schemas.microsoft.com/office/drawing/2014/main" id="{27153295-8EF2-4D9A-A415-1BC9F5E3A33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6" name="Line 1451">
          <a:extLst>
            <a:ext uri="{FF2B5EF4-FFF2-40B4-BE49-F238E27FC236}">
              <a16:creationId xmlns:a16="http://schemas.microsoft.com/office/drawing/2014/main" id="{9832D799-B4B8-45E1-9A1F-767B57CA641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7" name="Line 1452">
          <a:extLst>
            <a:ext uri="{FF2B5EF4-FFF2-40B4-BE49-F238E27FC236}">
              <a16:creationId xmlns:a16="http://schemas.microsoft.com/office/drawing/2014/main" id="{04D7B0C0-B819-47AE-A8DF-F95121294DE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8" name="Line 1453">
          <a:extLst>
            <a:ext uri="{FF2B5EF4-FFF2-40B4-BE49-F238E27FC236}">
              <a16:creationId xmlns:a16="http://schemas.microsoft.com/office/drawing/2014/main" id="{9BC69D78-5F67-4B9C-87C1-FA9898002FD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29" name="Line 1454">
          <a:extLst>
            <a:ext uri="{FF2B5EF4-FFF2-40B4-BE49-F238E27FC236}">
              <a16:creationId xmlns:a16="http://schemas.microsoft.com/office/drawing/2014/main" id="{D761501B-999A-4098-B2F5-113F842C159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0" name="Line 1455">
          <a:extLst>
            <a:ext uri="{FF2B5EF4-FFF2-40B4-BE49-F238E27FC236}">
              <a16:creationId xmlns:a16="http://schemas.microsoft.com/office/drawing/2014/main" id="{BA4B4588-1338-45A2-B33B-32BC19CD374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1" name="Line 1456">
          <a:extLst>
            <a:ext uri="{FF2B5EF4-FFF2-40B4-BE49-F238E27FC236}">
              <a16:creationId xmlns:a16="http://schemas.microsoft.com/office/drawing/2014/main" id="{9691CC83-5ED0-41DB-94EB-860E31F2BF11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2" name="Line 1457">
          <a:extLst>
            <a:ext uri="{FF2B5EF4-FFF2-40B4-BE49-F238E27FC236}">
              <a16:creationId xmlns:a16="http://schemas.microsoft.com/office/drawing/2014/main" id="{A72790D4-E192-4A45-B926-253E63C3F18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3" name="Line 1458">
          <a:extLst>
            <a:ext uri="{FF2B5EF4-FFF2-40B4-BE49-F238E27FC236}">
              <a16:creationId xmlns:a16="http://schemas.microsoft.com/office/drawing/2014/main" id="{A3B617A3-8F57-410A-92A9-92D2B690AE7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4" name="Line 1459">
          <a:extLst>
            <a:ext uri="{FF2B5EF4-FFF2-40B4-BE49-F238E27FC236}">
              <a16:creationId xmlns:a16="http://schemas.microsoft.com/office/drawing/2014/main" id="{A3208FC4-D044-47D0-8AA4-20CBCD9F6D10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5" name="Line 1460">
          <a:extLst>
            <a:ext uri="{FF2B5EF4-FFF2-40B4-BE49-F238E27FC236}">
              <a16:creationId xmlns:a16="http://schemas.microsoft.com/office/drawing/2014/main" id="{1A0D5317-3E47-41AD-813F-B5C595C5911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6" name="Line 1461">
          <a:extLst>
            <a:ext uri="{FF2B5EF4-FFF2-40B4-BE49-F238E27FC236}">
              <a16:creationId xmlns:a16="http://schemas.microsoft.com/office/drawing/2014/main" id="{CBBB23A7-C068-4B48-A6F1-E8F75A211DC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7" name="Line 1462">
          <a:extLst>
            <a:ext uri="{FF2B5EF4-FFF2-40B4-BE49-F238E27FC236}">
              <a16:creationId xmlns:a16="http://schemas.microsoft.com/office/drawing/2014/main" id="{00BFD14E-FF59-4ECC-B16B-44214A562BB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8" name="Line 1463">
          <a:extLst>
            <a:ext uri="{FF2B5EF4-FFF2-40B4-BE49-F238E27FC236}">
              <a16:creationId xmlns:a16="http://schemas.microsoft.com/office/drawing/2014/main" id="{15D191BA-DE3C-4708-AE47-92EA48D095B8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39" name="Line 1464">
          <a:extLst>
            <a:ext uri="{FF2B5EF4-FFF2-40B4-BE49-F238E27FC236}">
              <a16:creationId xmlns:a16="http://schemas.microsoft.com/office/drawing/2014/main" id="{98A96FF5-5483-4F15-9C9D-4A618F26809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0" name="Line 1465">
          <a:extLst>
            <a:ext uri="{FF2B5EF4-FFF2-40B4-BE49-F238E27FC236}">
              <a16:creationId xmlns:a16="http://schemas.microsoft.com/office/drawing/2014/main" id="{7A314FCE-71A9-4724-A388-05075D3F2D6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1" name="Line 1466">
          <a:extLst>
            <a:ext uri="{FF2B5EF4-FFF2-40B4-BE49-F238E27FC236}">
              <a16:creationId xmlns:a16="http://schemas.microsoft.com/office/drawing/2014/main" id="{74D0F259-3697-47AE-953B-2E9AA673AC0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2" name="Line 1467">
          <a:extLst>
            <a:ext uri="{FF2B5EF4-FFF2-40B4-BE49-F238E27FC236}">
              <a16:creationId xmlns:a16="http://schemas.microsoft.com/office/drawing/2014/main" id="{9417185F-A420-4DE8-A7C6-48260AC1248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3" name="Line 1468">
          <a:extLst>
            <a:ext uri="{FF2B5EF4-FFF2-40B4-BE49-F238E27FC236}">
              <a16:creationId xmlns:a16="http://schemas.microsoft.com/office/drawing/2014/main" id="{754D875B-75A9-4E77-9B08-8B70C26BAA3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4" name="Line 1469">
          <a:extLst>
            <a:ext uri="{FF2B5EF4-FFF2-40B4-BE49-F238E27FC236}">
              <a16:creationId xmlns:a16="http://schemas.microsoft.com/office/drawing/2014/main" id="{0904C1D3-0F47-4CAF-A162-918767262F6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5" name="Line 1470">
          <a:extLst>
            <a:ext uri="{FF2B5EF4-FFF2-40B4-BE49-F238E27FC236}">
              <a16:creationId xmlns:a16="http://schemas.microsoft.com/office/drawing/2014/main" id="{71B64200-68FC-4A89-BE68-8B41F999BEA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6" name="Line 1471">
          <a:extLst>
            <a:ext uri="{FF2B5EF4-FFF2-40B4-BE49-F238E27FC236}">
              <a16:creationId xmlns:a16="http://schemas.microsoft.com/office/drawing/2014/main" id="{1552F345-B82F-4A39-8F36-1433E89742E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7" name="Line 1472">
          <a:extLst>
            <a:ext uri="{FF2B5EF4-FFF2-40B4-BE49-F238E27FC236}">
              <a16:creationId xmlns:a16="http://schemas.microsoft.com/office/drawing/2014/main" id="{302742E8-3BE9-43C1-A6CA-8368778AF2F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8" name="Line 1473">
          <a:extLst>
            <a:ext uri="{FF2B5EF4-FFF2-40B4-BE49-F238E27FC236}">
              <a16:creationId xmlns:a16="http://schemas.microsoft.com/office/drawing/2014/main" id="{A6592D5F-2CF9-4091-A8B0-A057C353DBC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49" name="Line 1474">
          <a:extLst>
            <a:ext uri="{FF2B5EF4-FFF2-40B4-BE49-F238E27FC236}">
              <a16:creationId xmlns:a16="http://schemas.microsoft.com/office/drawing/2014/main" id="{E2DC932D-0F2C-465F-AA7B-AE988A86B9A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0" name="Line 1475">
          <a:extLst>
            <a:ext uri="{FF2B5EF4-FFF2-40B4-BE49-F238E27FC236}">
              <a16:creationId xmlns:a16="http://schemas.microsoft.com/office/drawing/2014/main" id="{516AD950-A426-4519-8DF6-BF81122C805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1" name="Line 1476">
          <a:extLst>
            <a:ext uri="{FF2B5EF4-FFF2-40B4-BE49-F238E27FC236}">
              <a16:creationId xmlns:a16="http://schemas.microsoft.com/office/drawing/2014/main" id="{7CED0D82-CD67-4CF4-8BB3-15506588FC9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2" name="Line 1477">
          <a:extLst>
            <a:ext uri="{FF2B5EF4-FFF2-40B4-BE49-F238E27FC236}">
              <a16:creationId xmlns:a16="http://schemas.microsoft.com/office/drawing/2014/main" id="{AF560EC6-2125-4BE3-8C32-19B16A5F232B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3" name="Line 1478">
          <a:extLst>
            <a:ext uri="{FF2B5EF4-FFF2-40B4-BE49-F238E27FC236}">
              <a16:creationId xmlns:a16="http://schemas.microsoft.com/office/drawing/2014/main" id="{E218937E-0954-4F8F-AAE7-8A64F08CAFC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4" name="Line 1479">
          <a:extLst>
            <a:ext uri="{FF2B5EF4-FFF2-40B4-BE49-F238E27FC236}">
              <a16:creationId xmlns:a16="http://schemas.microsoft.com/office/drawing/2014/main" id="{EECD3DC0-96F5-486C-9464-DDD97022EE6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5" name="Line 1480">
          <a:extLst>
            <a:ext uri="{FF2B5EF4-FFF2-40B4-BE49-F238E27FC236}">
              <a16:creationId xmlns:a16="http://schemas.microsoft.com/office/drawing/2014/main" id="{995AE28C-6BD3-418B-8379-DF625777721E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6" name="Line 1481">
          <a:extLst>
            <a:ext uri="{FF2B5EF4-FFF2-40B4-BE49-F238E27FC236}">
              <a16:creationId xmlns:a16="http://schemas.microsoft.com/office/drawing/2014/main" id="{D73DC422-D094-4FA0-B45F-A10DFAAA049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7" name="Line 1482">
          <a:extLst>
            <a:ext uri="{FF2B5EF4-FFF2-40B4-BE49-F238E27FC236}">
              <a16:creationId xmlns:a16="http://schemas.microsoft.com/office/drawing/2014/main" id="{EFC377E5-4A5C-48BA-9220-8EB2218BEA6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8" name="Line 1483">
          <a:extLst>
            <a:ext uri="{FF2B5EF4-FFF2-40B4-BE49-F238E27FC236}">
              <a16:creationId xmlns:a16="http://schemas.microsoft.com/office/drawing/2014/main" id="{60E55639-12B5-4B82-96AB-F848583DE5D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59" name="Line 1484">
          <a:extLst>
            <a:ext uri="{FF2B5EF4-FFF2-40B4-BE49-F238E27FC236}">
              <a16:creationId xmlns:a16="http://schemas.microsoft.com/office/drawing/2014/main" id="{41FADFE7-ECC4-4CCB-938E-C9255ACEBC9F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0" name="Line 1485">
          <a:extLst>
            <a:ext uri="{FF2B5EF4-FFF2-40B4-BE49-F238E27FC236}">
              <a16:creationId xmlns:a16="http://schemas.microsoft.com/office/drawing/2014/main" id="{B63DE7F3-450A-4432-97FB-53F3FE82026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1" name="Line 1486">
          <a:extLst>
            <a:ext uri="{FF2B5EF4-FFF2-40B4-BE49-F238E27FC236}">
              <a16:creationId xmlns:a16="http://schemas.microsoft.com/office/drawing/2014/main" id="{A804BB87-2FC6-47A9-9488-05366879F1D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2" name="Line 1487">
          <a:extLst>
            <a:ext uri="{FF2B5EF4-FFF2-40B4-BE49-F238E27FC236}">
              <a16:creationId xmlns:a16="http://schemas.microsoft.com/office/drawing/2014/main" id="{00E17C35-35B0-4C66-972E-ACBDD23D2CC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3" name="Line 1488">
          <a:extLst>
            <a:ext uri="{FF2B5EF4-FFF2-40B4-BE49-F238E27FC236}">
              <a16:creationId xmlns:a16="http://schemas.microsoft.com/office/drawing/2014/main" id="{4732E83A-F209-47B1-9AE9-EE2AFEE1276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4" name="Line 1489">
          <a:extLst>
            <a:ext uri="{FF2B5EF4-FFF2-40B4-BE49-F238E27FC236}">
              <a16:creationId xmlns:a16="http://schemas.microsoft.com/office/drawing/2014/main" id="{DBB1533D-E18A-44E3-9F97-9958613F952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5" name="Line 1490">
          <a:extLst>
            <a:ext uri="{FF2B5EF4-FFF2-40B4-BE49-F238E27FC236}">
              <a16:creationId xmlns:a16="http://schemas.microsoft.com/office/drawing/2014/main" id="{DD63AE0E-75E8-47EB-9217-46F520EFED28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6" name="Line 1491">
          <a:extLst>
            <a:ext uri="{FF2B5EF4-FFF2-40B4-BE49-F238E27FC236}">
              <a16:creationId xmlns:a16="http://schemas.microsoft.com/office/drawing/2014/main" id="{2D91E0E9-3D95-4890-A542-829E771A5A5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7" name="Line 1492">
          <a:extLst>
            <a:ext uri="{FF2B5EF4-FFF2-40B4-BE49-F238E27FC236}">
              <a16:creationId xmlns:a16="http://schemas.microsoft.com/office/drawing/2014/main" id="{C3F5413F-6294-4F1F-8966-691159CEF72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8" name="Line 1493">
          <a:extLst>
            <a:ext uri="{FF2B5EF4-FFF2-40B4-BE49-F238E27FC236}">
              <a16:creationId xmlns:a16="http://schemas.microsoft.com/office/drawing/2014/main" id="{EA765A31-5B82-489B-BF7D-8F991904278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69" name="Line 1494">
          <a:extLst>
            <a:ext uri="{FF2B5EF4-FFF2-40B4-BE49-F238E27FC236}">
              <a16:creationId xmlns:a16="http://schemas.microsoft.com/office/drawing/2014/main" id="{7365298C-D347-4C50-B4F3-703C34FB8D4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0" name="Line 1495">
          <a:extLst>
            <a:ext uri="{FF2B5EF4-FFF2-40B4-BE49-F238E27FC236}">
              <a16:creationId xmlns:a16="http://schemas.microsoft.com/office/drawing/2014/main" id="{A4DF2CA0-A9BF-417D-86FB-80F0EE2FE87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1" name="Line 1496">
          <a:extLst>
            <a:ext uri="{FF2B5EF4-FFF2-40B4-BE49-F238E27FC236}">
              <a16:creationId xmlns:a16="http://schemas.microsoft.com/office/drawing/2014/main" id="{61535EA5-5EB1-4CDC-86C4-7913C499A41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2" name="Line 1497">
          <a:extLst>
            <a:ext uri="{FF2B5EF4-FFF2-40B4-BE49-F238E27FC236}">
              <a16:creationId xmlns:a16="http://schemas.microsoft.com/office/drawing/2014/main" id="{A59365EB-24B3-4CB9-AEE4-FE862A0B19B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3" name="Line 1498">
          <a:extLst>
            <a:ext uri="{FF2B5EF4-FFF2-40B4-BE49-F238E27FC236}">
              <a16:creationId xmlns:a16="http://schemas.microsoft.com/office/drawing/2014/main" id="{371A9760-D628-444A-825F-454E8949EAD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4" name="Line 1499">
          <a:extLst>
            <a:ext uri="{FF2B5EF4-FFF2-40B4-BE49-F238E27FC236}">
              <a16:creationId xmlns:a16="http://schemas.microsoft.com/office/drawing/2014/main" id="{1FCF291F-739D-4E1F-AB7E-C083E55E6D2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5" name="Line 1500">
          <a:extLst>
            <a:ext uri="{FF2B5EF4-FFF2-40B4-BE49-F238E27FC236}">
              <a16:creationId xmlns:a16="http://schemas.microsoft.com/office/drawing/2014/main" id="{23920C5C-E6B9-4CFA-8061-875068F707E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6" name="Line 1501">
          <a:extLst>
            <a:ext uri="{FF2B5EF4-FFF2-40B4-BE49-F238E27FC236}">
              <a16:creationId xmlns:a16="http://schemas.microsoft.com/office/drawing/2014/main" id="{7E275BE9-6431-4CA6-BCD5-AEF1C7BFA924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7" name="Line 1502">
          <a:extLst>
            <a:ext uri="{FF2B5EF4-FFF2-40B4-BE49-F238E27FC236}">
              <a16:creationId xmlns:a16="http://schemas.microsoft.com/office/drawing/2014/main" id="{E50E3F91-E923-4FD0-BD89-0DFF41D216B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8" name="Line 1503">
          <a:extLst>
            <a:ext uri="{FF2B5EF4-FFF2-40B4-BE49-F238E27FC236}">
              <a16:creationId xmlns:a16="http://schemas.microsoft.com/office/drawing/2014/main" id="{1B2CAD85-AC4A-43FC-993F-2ADA072EEB8F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79" name="Line 1504">
          <a:extLst>
            <a:ext uri="{FF2B5EF4-FFF2-40B4-BE49-F238E27FC236}">
              <a16:creationId xmlns:a16="http://schemas.microsoft.com/office/drawing/2014/main" id="{5E2C3878-7951-4A0C-BFDC-F495DE012B38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0" name="Line 1505">
          <a:extLst>
            <a:ext uri="{FF2B5EF4-FFF2-40B4-BE49-F238E27FC236}">
              <a16:creationId xmlns:a16="http://schemas.microsoft.com/office/drawing/2014/main" id="{4E98BC3A-E305-468A-9A4F-D1B14F796E2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1" name="Line 1506">
          <a:extLst>
            <a:ext uri="{FF2B5EF4-FFF2-40B4-BE49-F238E27FC236}">
              <a16:creationId xmlns:a16="http://schemas.microsoft.com/office/drawing/2014/main" id="{B1DCD991-15C5-4695-B562-7417D2F2ED7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2" name="Line 1507">
          <a:extLst>
            <a:ext uri="{FF2B5EF4-FFF2-40B4-BE49-F238E27FC236}">
              <a16:creationId xmlns:a16="http://schemas.microsoft.com/office/drawing/2014/main" id="{6D83E587-B086-4BFE-990C-1C9BF651630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3" name="Line 1508">
          <a:extLst>
            <a:ext uri="{FF2B5EF4-FFF2-40B4-BE49-F238E27FC236}">
              <a16:creationId xmlns:a16="http://schemas.microsoft.com/office/drawing/2014/main" id="{2C4EDAAB-70F3-48E4-A507-F619F883B060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4" name="Line 1509">
          <a:extLst>
            <a:ext uri="{FF2B5EF4-FFF2-40B4-BE49-F238E27FC236}">
              <a16:creationId xmlns:a16="http://schemas.microsoft.com/office/drawing/2014/main" id="{902BF336-D306-4A96-AFD2-C8CE8813BB8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5" name="Line 1510">
          <a:extLst>
            <a:ext uri="{FF2B5EF4-FFF2-40B4-BE49-F238E27FC236}">
              <a16:creationId xmlns:a16="http://schemas.microsoft.com/office/drawing/2014/main" id="{D44A875E-942D-4148-A5EC-1E18E5618C4B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6" name="Line 1511">
          <a:extLst>
            <a:ext uri="{FF2B5EF4-FFF2-40B4-BE49-F238E27FC236}">
              <a16:creationId xmlns:a16="http://schemas.microsoft.com/office/drawing/2014/main" id="{C3365A54-6F46-4233-A088-B0140A8CC31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7" name="Line 1512">
          <a:extLst>
            <a:ext uri="{FF2B5EF4-FFF2-40B4-BE49-F238E27FC236}">
              <a16:creationId xmlns:a16="http://schemas.microsoft.com/office/drawing/2014/main" id="{2430ADC4-EF70-4715-A960-268C7E2B4798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8" name="Line 1513">
          <a:extLst>
            <a:ext uri="{FF2B5EF4-FFF2-40B4-BE49-F238E27FC236}">
              <a16:creationId xmlns:a16="http://schemas.microsoft.com/office/drawing/2014/main" id="{65FF1545-994D-45B9-9CCD-01904ED76CF4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89" name="Line 1514">
          <a:extLst>
            <a:ext uri="{FF2B5EF4-FFF2-40B4-BE49-F238E27FC236}">
              <a16:creationId xmlns:a16="http://schemas.microsoft.com/office/drawing/2014/main" id="{49F96D95-1967-4D7F-BB7B-54A6AB31062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0" name="Line 1515">
          <a:extLst>
            <a:ext uri="{FF2B5EF4-FFF2-40B4-BE49-F238E27FC236}">
              <a16:creationId xmlns:a16="http://schemas.microsoft.com/office/drawing/2014/main" id="{4715B286-4FCA-43F6-8C81-CB51B2782FD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1" name="Line 1516">
          <a:extLst>
            <a:ext uri="{FF2B5EF4-FFF2-40B4-BE49-F238E27FC236}">
              <a16:creationId xmlns:a16="http://schemas.microsoft.com/office/drawing/2014/main" id="{02562CDA-AA2B-4753-B50B-55C80007FE9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2" name="Line 1517">
          <a:extLst>
            <a:ext uri="{FF2B5EF4-FFF2-40B4-BE49-F238E27FC236}">
              <a16:creationId xmlns:a16="http://schemas.microsoft.com/office/drawing/2014/main" id="{EF2D10BE-16BC-4DDE-B3C4-E9CCC425996D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3" name="Line 1518">
          <a:extLst>
            <a:ext uri="{FF2B5EF4-FFF2-40B4-BE49-F238E27FC236}">
              <a16:creationId xmlns:a16="http://schemas.microsoft.com/office/drawing/2014/main" id="{A2045E68-DD11-45D6-B43D-3023D9AAB4A9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4" name="Line 1519">
          <a:extLst>
            <a:ext uri="{FF2B5EF4-FFF2-40B4-BE49-F238E27FC236}">
              <a16:creationId xmlns:a16="http://schemas.microsoft.com/office/drawing/2014/main" id="{F3AC95E7-869F-4307-AE5D-C282D5D90F75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5" name="Line 1520">
          <a:extLst>
            <a:ext uri="{FF2B5EF4-FFF2-40B4-BE49-F238E27FC236}">
              <a16:creationId xmlns:a16="http://schemas.microsoft.com/office/drawing/2014/main" id="{E2DE3AC8-66A7-4BD6-A120-6CDB9494AFA7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6" name="Line 1521">
          <a:extLst>
            <a:ext uri="{FF2B5EF4-FFF2-40B4-BE49-F238E27FC236}">
              <a16:creationId xmlns:a16="http://schemas.microsoft.com/office/drawing/2014/main" id="{3AA73F06-ECBC-4D10-8B66-61BCE65BE8CC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7" name="Line 1522">
          <a:extLst>
            <a:ext uri="{FF2B5EF4-FFF2-40B4-BE49-F238E27FC236}">
              <a16:creationId xmlns:a16="http://schemas.microsoft.com/office/drawing/2014/main" id="{38E10A4A-5327-40E3-AC70-DBEADDF1AF11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8" name="Line 1523">
          <a:extLst>
            <a:ext uri="{FF2B5EF4-FFF2-40B4-BE49-F238E27FC236}">
              <a16:creationId xmlns:a16="http://schemas.microsoft.com/office/drawing/2014/main" id="{D5828519-9ACE-4E72-B7D1-329893D164A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499" name="Line 1524">
          <a:extLst>
            <a:ext uri="{FF2B5EF4-FFF2-40B4-BE49-F238E27FC236}">
              <a16:creationId xmlns:a16="http://schemas.microsoft.com/office/drawing/2014/main" id="{8B303577-B132-4AA7-8601-1DFD8C9E3404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0" name="Line 1525">
          <a:extLst>
            <a:ext uri="{FF2B5EF4-FFF2-40B4-BE49-F238E27FC236}">
              <a16:creationId xmlns:a16="http://schemas.microsoft.com/office/drawing/2014/main" id="{6D557798-0B98-4E6E-A233-719B86C45B4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1" name="Line 1526">
          <a:extLst>
            <a:ext uri="{FF2B5EF4-FFF2-40B4-BE49-F238E27FC236}">
              <a16:creationId xmlns:a16="http://schemas.microsoft.com/office/drawing/2014/main" id="{54233A9D-F43C-4CF3-B660-866CCF3C532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2" name="Line 1527">
          <a:extLst>
            <a:ext uri="{FF2B5EF4-FFF2-40B4-BE49-F238E27FC236}">
              <a16:creationId xmlns:a16="http://schemas.microsoft.com/office/drawing/2014/main" id="{D3D04510-7369-445F-BF4B-C641ED68816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3" name="Line 1528">
          <a:extLst>
            <a:ext uri="{FF2B5EF4-FFF2-40B4-BE49-F238E27FC236}">
              <a16:creationId xmlns:a16="http://schemas.microsoft.com/office/drawing/2014/main" id="{8E0F498E-B4D9-4A9C-A299-E788728E7422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4" name="Line 1529">
          <a:extLst>
            <a:ext uri="{FF2B5EF4-FFF2-40B4-BE49-F238E27FC236}">
              <a16:creationId xmlns:a16="http://schemas.microsoft.com/office/drawing/2014/main" id="{5C7175D9-9DB6-4D77-AC79-6B333FC80BD9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5" name="Line 1530">
          <a:extLst>
            <a:ext uri="{FF2B5EF4-FFF2-40B4-BE49-F238E27FC236}">
              <a16:creationId xmlns:a16="http://schemas.microsoft.com/office/drawing/2014/main" id="{ADC730EE-D77B-4120-89A4-18963E542930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6" name="Line 1531">
          <a:extLst>
            <a:ext uri="{FF2B5EF4-FFF2-40B4-BE49-F238E27FC236}">
              <a16:creationId xmlns:a16="http://schemas.microsoft.com/office/drawing/2014/main" id="{76B1A37E-CA38-47F8-9005-7526B8246CAE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7" name="Line 1532">
          <a:extLst>
            <a:ext uri="{FF2B5EF4-FFF2-40B4-BE49-F238E27FC236}">
              <a16:creationId xmlns:a16="http://schemas.microsoft.com/office/drawing/2014/main" id="{F2A890AD-E5CB-43DD-A26A-03F3088A936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8" name="Line 1533">
          <a:extLst>
            <a:ext uri="{FF2B5EF4-FFF2-40B4-BE49-F238E27FC236}">
              <a16:creationId xmlns:a16="http://schemas.microsoft.com/office/drawing/2014/main" id="{78839CF6-8CF5-4EF9-8E43-42AC60959288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09" name="Line 1534">
          <a:extLst>
            <a:ext uri="{FF2B5EF4-FFF2-40B4-BE49-F238E27FC236}">
              <a16:creationId xmlns:a16="http://schemas.microsoft.com/office/drawing/2014/main" id="{E439CB10-5883-4423-AEEB-95D618681DD3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0" name="Line 1535">
          <a:extLst>
            <a:ext uri="{FF2B5EF4-FFF2-40B4-BE49-F238E27FC236}">
              <a16:creationId xmlns:a16="http://schemas.microsoft.com/office/drawing/2014/main" id="{B6AD5D9D-C5AC-4899-A0B4-4C1C9629BB1A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1" name="Line 1536">
          <a:extLst>
            <a:ext uri="{FF2B5EF4-FFF2-40B4-BE49-F238E27FC236}">
              <a16:creationId xmlns:a16="http://schemas.microsoft.com/office/drawing/2014/main" id="{34D127B7-B1CE-4358-8391-B40271EBC02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2" name="Line 1537">
          <a:extLst>
            <a:ext uri="{FF2B5EF4-FFF2-40B4-BE49-F238E27FC236}">
              <a16:creationId xmlns:a16="http://schemas.microsoft.com/office/drawing/2014/main" id="{DC62C9AD-2179-40C6-91B5-407F7AB8E3E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3" name="Line 1538">
          <a:extLst>
            <a:ext uri="{FF2B5EF4-FFF2-40B4-BE49-F238E27FC236}">
              <a16:creationId xmlns:a16="http://schemas.microsoft.com/office/drawing/2014/main" id="{3172827F-7658-4334-8926-4E9426B519EF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4" name="Line 1539">
          <a:extLst>
            <a:ext uri="{FF2B5EF4-FFF2-40B4-BE49-F238E27FC236}">
              <a16:creationId xmlns:a16="http://schemas.microsoft.com/office/drawing/2014/main" id="{9E02E7DE-3F35-4900-A665-C7042AC2B2F4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5" name="Line 1540">
          <a:extLst>
            <a:ext uri="{FF2B5EF4-FFF2-40B4-BE49-F238E27FC236}">
              <a16:creationId xmlns:a16="http://schemas.microsoft.com/office/drawing/2014/main" id="{BF399EDF-552C-44FA-8424-7D89792CE3C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6" name="Line 1541">
          <a:extLst>
            <a:ext uri="{FF2B5EF4-FFF2-40B4-BE49-F238E27FC236}">
              <a16:creationId xmlns:a16="http://schemas.microsoft.com/office/drawing/2014/main" id="{230CFA1C-CE00-4235-AFAA-45C13C989C28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7" name="Line 1542">
          <a:extLst>
            <a:ext uri="{FF2B5EF4-FFF2-40B4-BE49-F238E27FC236}">
              <a16:creationId xmlns:a16="http://schemas.microsoft.com/office/drawing/2014/main" id="{3EB9187E-CFD1-4544-AC37-977D6C746A0C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8" name="Line 1543">
          <a:extLst>
            <a:ext uri="{FF2B5EF4-FFF2-40B4-BE49-F238E27FC236}">
              <a16:creationId xmlns:a16="http://schemas.microsoft.com/office/drawing/2014/main" id="{400D2370-F4BD-4195-90C7-945CE7922F91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19" name="Line 1544">
          <a:extLst>
            <a:ext uri="{FF2B5EF4-FFF2-40B4-BE49-F238E27FC236}">
              <a16:creationId xmlns:a16="http://schemas.microsoft.com/office/drawing/2014/main" id="{A08CBF43-FCCE-4E8B-88DB-F4294618587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0" name="Line 1545">
          <a:extLst>
            <a:ext uri="{FF2B5EF4-FFF2-40B4-BE49-F238E27FC236}">
              <a16:creationId xmlns:a16="http://schemas.microsoft.com/office/drawing/2014/main" id="{FECE4519-F35D-4F59-A30D-71EB998495D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1" name="Line 1546">
          <a:extLst>
            <a:ext uri="{FF2B5EF4-FFF2-40B4-BE49-F238E27FC236}">
              <a16:creationId xmlns:a16="http://schemas.microsoft.com/office/drawing/2014/main" id="{0815AC95-AA1A-46F1-B0C4-733429EAC1FA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2" name="Line 1547">
          <a:extLst>
            <a:ext uri="{FF2B5EF4-FFF2-40B4-BE49-F238E27FC236}">
              <a16:creationId xmlns:a16="http://schemas.microsoft.com/office/drawing/2014/main" id="{BD55441D-7277-489C-8253-B655EA4135D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3" name="Line 1548">
          <a:extLst>
            <a:ext uri="{FF2B5EF4-FFF2-40B4-BE49-F238E27FC236}">
              <a16:creationId xmlns:a16="http://schemas.microsoft.com/office/drawing/2014/main" id="{37AF8B72-E333-42AF-AC03-A0FE518F574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4" name="Line 1549">
          <a:extLst>
            <a:ext uri="{FF2B5EF4-FFF2-40B4-BE49-F238E27FC236}">
              <a16:creationId xmlns:a16="http://schemas.microsoft.com/office/drawing/2014/main" id="{4BACF405-3B37-40EB-BFAE-4ED309017FF2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5" name="Line 1550">
          <a:extLst>
            <a:ext uri="{FF2B5EF4-FFF2-40B4-BE49-F238E27FC236}">
              <a16:creationId xmlns:a16="http://schemas.microsoft.com/office/drawing/2014/main" id="{4BCF53C8-7F35-417C-B03F-D774943B12C6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6" name="Line 1551">
          <a:extLst>
            <a:ext uri="{FF2B5EF4-FFF2-40B4-BE49-F238E27FC236}">
              <a16:creationId xmlns:a16="http://schemas.microsoft.com/office/drawing/2014/main" id="{44FFE58D-352D-4943-BEC8-8A916D334887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7" name="Line 1552">
          <a:extLst>
            <a:ext uri="{FF2B5EF4-FFF2-40B4-BE49-F238E27FC236}">
              <a16:creationId xmlns:a16="http://schemas.microsoft.com/office/drawing/2014/main" id="{A526E389-97AA-4E7E-8A3B-5953B77A5C8D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8" name="Line 1553">
          <a:extLst>
            <a:ext uri="{FF2B5EF4-FFF2-40B4-BE49-F238E27FC236}">
              <a16:creationId xmlns:a16="http://schemas.microsoft.com/office/drawing/2014/main" id="{DA22CCD4-F73C-4DBC-9079-660C70DA6E1D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29" name="Line 1554">
          <a:extLst>
            <a:ext uri="{FF2B5EF4-FFF2-40B4-BE49-F238E27FC236}">
              <a16:creationId xmlns:a16="http://schemas.microsoft.com/office/drawing/2014/main" id="{976D6E00-6421-4381-BBCA-829E5D485950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0" name="Line 1555">
          <a:extLst>
            <a:ext uri="{FF2B5EF4-FFF2-40B4-BE49-F238E27FC236}">
              <a16:creationId xmlns:a16="http://schemas.microsoft.com/office/drawing/2014/main" id="{7EA76A7C-E47D-4D9B-801A-5F745E1E3526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1" name="Line 1556">
          <a:extLst>
            <a:ext uri="{FF2B5EF4-FFF2-40B4-BE49-F238E27FC236}">
              <a16:creationId xmlns:a16="http://schemas.microsoft.com/office/drawing/2014/main" id="{D41974C6-310B-499A-9CD8-04E7C00CE3A5}"/>
            </a:ext>
          </a:extLst>
        </xdr:cNvPr>
        <xdr:cNvSpPr>
          <a:spLocks noChangeShapeType="1"/>
        </xdr:cNvSpPr>
      </xdr:nvSpPr>
      <xdr:spPr bwMode="auto">
        <a:xfrm flipH="1" flipV="1"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0</xdr:colOff>
      <xdr:row>27</xdr:row>
      <xdr:rowOff>0</xdr:rowOff>
    </xdr:to>
    <xdr:sp macro="" textlink="">
      <xdr:nvSpPr>
        <xdr:cNvPr id="1532" name="Line 1557">
          <a:extLst>
            <a:ext uri="{FF2B5EF4-FFF2-40B4-BE49-F238E27FC236}">
              <a16:creationId xmlns:a16="http://schemas.microsoft.com/office/drawing/2014/main" id="{DC260C1C-5518-4B05-9EEB-B7F0C1ED6953}"/>
            </a:ext>
          </a:extLst>
        </xdr:cNvPr>
        <xdr:cNvSpPr>
          <a:spLocks noChangeShapeType="1"/>
        </xdr:cNvSpPr>
      </xdr:nvSpPr>
      <xdr:spPr bwMode="auto">
        <a:xfrm>
          <a:off x="57912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33" name="AutoShape 1558">
          <a:extLst>
            <a:ext uri="{FF2B5EF4-FFF2-40B4-BE49-F238E27FC236}">
              <a16:creationId xmlns:a16="http://schemas.microsoft.com/office/drawing/2014/main" id="{19F3CED7-A59A-4C2E-AA70-CD1189AD08E1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38" name="AutoShape 1563">
          <a:extLst>
            <a:ext uri="{FF2B5EF4-FFF2-40B4-BE49-F238E27FC236}">
              <a16:creationId xmlns:a16="http://schemas.microsoft.com/office/drawing/2014/main" id="{E7F82B95-762A-4329-B316-7170AD969AE9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40" name="AutoShape 1565">
          <a:extLst>
            <a:ext uri="{FF2B5EF4-FFF2-40B4-BE49-F238E27FC236}">
              <a16:creationId xmlns:a16="http://schemas.microsoft.com/office/drawing/2014/main" id="{55FC8464-59A3-426F-A912-6202D3F7DF2F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41" name="AutoShape 1566">
          <a:extLst>
            <a:ext uri="{FF2B5EF4-FFF2-40B4-BE49-F238E27FC236}">
              <a16:creationId xmlns:a16="http://schemas.microsoft.com/office/drawing/2014/main" id="{73F761B6-63AA-4147-914D-64FF2BEE83E1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42" name="AutoShape 1567">
          <a:extLst>
            <a:ext uri="{FF2B5EF4-FFF2-40B4-BE49-F238E27FC236}">
              <a16:creationId xmlns:a16="http://schemas.microsoft.com/office/drawing/2014/main" id="{D1C1AFAC-F972-4D6B-BEB5-67FD7ADCF9FB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46" name="AutoShape 1571">
          <a:extLst>
            <a:ext uri="{FF2B5EF4-FFF2-40B4-BE49-F238E27FC236}">
              <a16:creationId xmlns:a16="http://schemas.microsoft.com/office/drawing/2014/main" id="{4EA3BF76-5556-41AF-AC50-34CB67E29B7A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47" name="AutoShape 1572">
          <a:extLst>
            <a:ext uri="{FF2B5EF4-FFF2-40B4-BE49-F238E27FC236}">
              <a16:creationId xmlns:a16="http://schemas.microsoft.com/office/drawing/2014/main" id="{30FFF313-A166-44E6-AF2B-9FF7D128CA9A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49" name="AutoShape 1574">
          <a:extLst>
            <a:ext uri="{FF2B5EF4-FFF2-40B4-BE49-F238E27FC236}">
              <a16:creationId xmlns:a16="http://schemas.microsoft.com/office/drawing/2014/main" id="{FED54382-654A-4295-9F6C-887EB97DD23D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0" name="AutoShape 1575">
          <a:extLst>
            <a:ext uri="{FF2B5EF4-FFF2-40B4-BE49-F238E27FC236}">
              <a16:creationId xmlns:a16="http://schemas.microsoft.com/office/drawing/2014/main" id="{C2F060C8-73D1-44AE-A5AD-287E8AD6DE43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1" name="AutoShape 1576">
          <a:extLst>
            <a:ext uri="{FF2B5EF4-FFF2-40B4-BE49-F238E27FC236}">
              <a16:creationId xmlns:a16="http://schemas.microsoft.com/office/drawing/2014/main" id="{0CC51946-B067-4C54-9B84-BDD67BCD059B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2" name="AutoShape 1577">
          <a:extLst>
            <a:ext uri="{FF2B5EF4-FFF2-40B4-BE49-F238E27FC236}">
              <a16:creationId xmlns:a16="http://schemas.microsoft.com/office/drawing/2014/main" id="{979D8E4C-4D51-4D75-8996-0F4ECBA95940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3" name="AutoShape 1578">
          <a:extLst>
            <a:ext uri="{FF2B5EF4-FFF2-40B4-BE49-F238E27FC236}">
              <a16:creationId xmlns:a16="http://schemas.microsoft.com/office/drawing/2014/main" id="{98995005-B99B-428E-ADE0-FC5683CB4419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4" name="AutoShape 1579">
          <a:extLst>
            <a:ext uri="{FF2B5EF4-FFF2-40B4-BE49-F238E27FC236}">
              <a16:creationId xmlns:a16="http://schemas.microsoft.com/office/drawing/2014/main" id="{5567ABAF-098A-4977-8AC7-B1A37E181B5E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555" name="AutoShape 1583">
          <a:extLst>
            <a:ext uri="{FF2B5EF4-FFF2-40B4-BE49-F238E27FC236}">
              <a16:creationId xmlns:a16="http://schemas.microsoft.com/office/drawing/2014/main" id="{3654D711-7132-40AD-852F-F4670139A004}"/>
            </a:ext>
          </a:extLst>
        </xdr:cNvPr>
        <xdr:cNvSpPr>
          <a:spLocks noChangeArrowheads="1"/>
        </xdr:cNvSpPr>
      </xdr:nvSpPr>
      <xdr:spPr bwMode="auto">
        <a:xfrm>
          <a:off x="548640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56" name="AutoShape 1587">
          <a:extLst>
            <a:ext uri="{FF2B5EF4-FFF2-40B4-BE49-F238E27FC236}">
              <a16:creationId xmlns:a16="http://schemas.microsoft.com/office/drawing/2014/main" id="{75F4C4D1-B7B4-4186-A020-7E41CAB4CF2E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57" name="AutoShape 1588">
          <a:extLst>
            <a:ext uri="{FF2B5EF4-FFF2-40B4-BE49-F238E27FC236}">
              <a16:creationId xmlns:a16="http://schemas.microsoft.com/office/drawing/2014/main" id="{117F3DE8-06B4-44D1-A290-9592D68DD56B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27</xdr:row>
      <xdr:rowOff>0</xdr:rowOff>
    </xdr:from>
    <xdr:to>
      <xdr:col>19</xdr:col>
      <xdr:colOff>0</xdr:colOff>
      <xdr:row>27</xdr:row>
      <xdr:rowOff>0</xdr:rowOff>
    </xdr:to>
    <xdr:sp macro="" textlink="">
      <xdr:nvSpPr>
        <xdr:cNvPr id="1558" name="AutoShape 1589">
          <a:extLst>
            <a:ext uri="{FF2B5EF4-FFF2-40B4-BE49-F238E27FC236}">
              <a16:creationId xmlns:a16="http://schemas.microsoft.com/office/drawing/2014/main" id="{F95551C9-DE0C-4332-8402-3072A7371374}"/>
            </a:ext>
          </a:extLst>
        </xdr:cNvPr>
        <xdr:cNvSpPr>
          <a:spLocks noChangeArrowheads="1"/>
        </xdr:cNvSpPr>
      </xdr:nvSpPr>
      <xdr:spPr bwMode="auto">
        <a:xfrm>
          <a:off x="33528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19050</xdr:colOff>
      <xdr:row>12</xdr:row>
      <xdr:rowOff>0</xdr:rowOff>
    </xdr:from>
    <xdr:to>
      <xdr:col>47</xdr:col>
      <xdr:colOff>85725</xdr:colOff>
      <xdr:row>12</xdr:row>
      <xdr:rowOff>0</xdr:rowOff>
    </xdr:to>
    <xdr:sp macro="" textlink="">
      <xdr:nvSpPr>
        <xdr:cNvPr id="1841" name="Line 1">
          <a:extLst>
            <a:ext uri="{FF2B5EF4-FFF2-40B4-BE49-F238E27FC236}">
              <a16:creationId xmlns:a16="http://schemas.microsoft.com/office/drawing/2014/main" id="{3F8AB8CD-0EFE-469B-90B7-16900D4F7293}"/>
            </a:ext>
          </a:extLst>
        </xdr:cNvPr>
        <xdr:cNvSpPr>
          <a:spLocks noChangeShapeType="1"/>
        </xdr:cNvSpPr>
      </xdr:nvSpPr>
      <xdr:spPr bwMode="auto">
        <a:xfrm flipH="1" flipV="1">
          <a:off x="9986010" y="27813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12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1842" name="Line 2">
          <a:extLst>
            <a:ext uri="{FF2B5EF4-FFF2-40B4-BE49-F238E27FC236}">
              <a16:creationId xmlns:a16="http://schemas.microsoft.com/office/drawing/2014/main" id="{9CEF4ABB-DD48-4A93-B1E0-EF04E8CFEFF4}"/>
            </a:ext>
          </a:extLst>
        </xdr:cNvPr>
        <xdr:cNvSpPr>
          <a:spLocks noChangeShapeType="1"/>
        </xdr:cNvSpPr>
      </xdr:nvSpPr>
      <xdr:spPr bwMode="auto">
        <a:xfrm>
          <a:off x="9966960" y="2781300"/>
          <a:ext cx="384048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3" name="Line 3">
          <a:extLst>
            <a:ext uri="{FF2B5EF4-FFF2-40B4-BE49-F238E27FC236}">
              <a16:creationId xmlns:a16="http://schemas.microsoft.com/office/drawing/2014/main" id="{F9D2E410-ED3E-4B94-8B05-E75A410440F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4" name="Line 4">
          <a:extLst>
            <a:ext uri="{FF2B5EF4-FFF2-40B4-BE49-F238E27FC236}">
              <a16:creationId xmlns:a16="http://schemas.microsoft.com/office/drawing/2014/main" id="{B071A74C-91C9-4F61-9BB4-BDD796726C6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5" name="Line 5">
          <a:extLst>
            <a:ext uri="{FF2B5EF4-FFF2-40B4-BE49-F238E27FC236}">
              <a16:creationId xmlns:a16="http://schemas.microsoft.com/office/drawing/2014/main" id="{8F398546-0039-4987-A772-4A4976CBF29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ADA9DA3E-5AC8-450D-BF54-AAD12767418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7" name="Line 7">
          <a:extLst>
            <a:ext uri="{FF2B5EF4-FFF2-40B4-BE49-F238E27FC236}">
              <a16:creationId xmlns:a16="http://schemas.microsoft.com/office/drawing/2014/main" id="{6F849EF2-D2F4-499F-9300-D3E3F708D8A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8" name="Line 8">
          <a:extLst>
            <a:ext uri="{FF2B5EF4-FFF2-40B4-BE49-F238E27FC236}">
              <a16:creationId xmlns:a16="http://schemas.microsoft.com/office/drawing/2014/main" id="{DA34C6FD-36B1-4455-9CC6-69EB698F602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49" name="Line 9">
          <a:extLst>
            <a:ext uri="{FF2B5EF4-FFF2-40B4-BE49-F238E27FC236}">
              <a16:creationId xmlns:a16="http://schemas.microsoft.com/office/drawing/2014/main" id="{3952A1F8-475A-4677-A060-81C3C06479A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0" name="Line 10">
          <a:extLst>
            <a:ext uri="{FF2B5EF4-FFF2-40B4-BE49-F238E27FC236}">
              <a16:creationId xmlns:a16="http://schemas.microsoft.com/office/drawing/2014/main" id="{4350A503-2A6C-449B-BB58-CFDB95FC823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1" name="Line 11">
          <a:extLst>
            <a:ext uri="{FF2B5EF4-FFF2-40B4-BE49-F238E27FC236}">
              <a16:creationId xmlns:a16="http://schemas.microsoft.com/office/drawing/2014/main" id="{68B9FC07-DC14-40EE-991A-1488E1D8800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2" name="Line 12">
          <a:extLst>
            <a:ext uri="{FF2B5EF4-FFF2-40B4-BE49-F238E27FC236}">
              <a16:creationId xmlns:a16="http://schemas.microsoft.com/office/drawing/2014/main" id="{2FCAE7FB-506F-4773-9614-F5137BFA927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3" name="Line 13">
          <a:extLst>
            <a:ext uri="{FF2B5EF4-FFF2-40B4-BE49-F238E27FC236}">
              <a16:creationId xmlns:a16="http://schemas.microsoft.com/office/drawing/2014/main" id="{22CE23E7-EA1D-4B63-BF40-75D81A911F3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4" name="Line 14">
          <a:extLst>
            <a:ext uri="{FF2B5EF4-FFF2-40B4-BE49-F238E27FC236}">
              <a16:creationId xmlns:a16="http://schemas.microsoft.com/office/drawing/2014/main" id="{F522E1EF-C6B7-437F-BD09-C4AC85412F51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5" name="Line 15">
          <a:extLst>
            <a:ext uri="{FF2B5EF4-FFF2-40B4-BE49-F238E27FC236}">
              <a16:creationId xmlns:a16="http://schemas.microsoft.com/office/drawing/2014/main" id="{A51CD83F-E045-43BA-9D8D-5C9BF86F465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6" name="Line 16">
          <a:extLst>
            <a:ext uri="{FF2B5EF4-FFF2-40B4-BE49-F238E27FC236}">
              <a16:creationId xmlns:a16="http://schemas.microsoft.com/office/drawing/2014/main" id="{E063B246-F5C3-49A0-A67B-F47E1FA4AA5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7" name="Line 17">
          <a:extLst>
            <a:ext uri="{FF2B5EF4-FFF2-40B4-BE49-F238E27FC236}">
              <a16:creationId xmlns:a16="http://schemas.microsoft.com/office/drawing/2014/main" id="{1179A6FC-BF18-485D-A5A5-08E2B6537DC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8" name="Line 18">
          <a:extLst>
            <a:ext uri="{FF2B5EF4-FFF2-40B4-BE49-F238E27FC236}">
              <a16:creationId xmlns:a16="http://schemas.microsoft.com/office/drawing/2014/main" id="{5E92545C-4504-4CD0-AAF1-FEB55588E3B1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59" name="Line 19">
          <a:extLst>
            <a:ext uri="{FF2B5EF4-FFF2-40B4-BE49-F238E27FC236}">
              <a16:creationId xmlns:a16="http://schemas.microsoft.com/office/drawing/2014/main" id="{22741565-50F3-4DFC-9DDF-9C8C4954B8B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0" name="Line 20">
          <a:extLst>
            <a:ext uri="{FF2B5EF4-FFF2-40B4-BE49-F238E27FC236}">
              <a16:creationId xmlns:a16="http://schemas.microsoft.com/office/drawing/2014/main" id="{464C2664-F10D-41B8-8E1E-28ED861C7B1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1" name="Line 21">
          <a:extLst>
            <a:ext uri="{FF2B5EF4-FFF2-40B4-BE49-F238E27FC236}">
              <a16:creationId xmlns:a16="http://schemas.microsoft.com/office/drawing/2014/main" id="{0033DAE9-B4DD-4111-ACBE-3473B3DC535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2" name="Line 22">
          <a:extLst>
            <a:ext uri="{FF2B5EF4-FFF2-40B4-BE49-F238E27FC236}">
              <a16:creationId xmlns:a16="http://schemas.microsoft.com/office/drawing/2014/main" id="{86CDE21F-D58D-4603-AD1A-EDCB8DEA2422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3" name="Line 23">
          <a:extLst>
            <a:ext uri="{FF2B5EF4-FFF2-40B4-BE49-F238E27FC236}">
              <a16:creationId xmlns:a16="http://schemas.microsoft.com/office/drawing/2014/main" id="{E9C9DDCA-54B2-4122-98D7-46426D574A2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4" name="Line 24">
          <a:extLst>
            <a:ext uri="{FF2B5EF4-FFF2-40B4-BE49-F238E27FC236}">
              <a16:creationId xmlns:a16="http://schemas.microsoft.com/office/drawing/2014/main" id="{EEDB9738-1ED5-4ED6-A187-BE1ACAA6B05C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5" name="Line 25">
          <a:extLst>
            <a:ext uri="{FF2B5EF4-FFF2-40B4-BE49-F238E27FC236}">
              <a16:creationId xmlns:a16="http://schemas.microsoft.com/office/drawing/2014/main" id="{6A9D4032-221E-4D35-83D7-62B10FDB482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6" name="Line 26">
          <a:extLst>
            <a:ext uri="{FF2B5EF4-FFF2-40B4-BE49-F238E27FC236}">
              <a16:creationId xmlns:a16="http://schemas.microsoft.com/office/drawing/2014/main" id="{E81AF2A2-658A-4145-AFD4-626E483D175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7" name="Line 27">
          <a:extLst>
            <a:ext uri="{FF2B5EF4-FFF2-40B4-BE49-F238E27FC236}">
              <a16:creationId xmlns:a16="http://schemas.microsoft.com/office/drawing/2014/main" id="{4FF30F71-2644-4ADD-A1B7-782A11184C5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8" name="Line 28">
          <a:extLst>
            <a:ext uri="{FF2B5EF4-FFF2-40B4-BE49-F238E27FC236}">
              <a16:creationId xmlns:a16="http://schemas.microsoft.com/office/drawing/2014/main" id="{39801BD9-24A8-4D2E-9A12-74B69A446DB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69" name="Line 29">
          <a:extLst>
            <a:ext uri="{FF2B5EF4-FFF2-40B4-BE49-F238E27FC236}">
              <a16:creationId xmlns:a16="http://schemas.microsoft.com/office/drawing/2014/main" id="{BD0A5535-331A-4348-A9E2-5D0AE12D2A1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0" name="Line 30">
          <a:extLst>
            <a:ext uri="{FF2B5EF4-FFF2-40B4-BE49-F238E27FC236}">
              <a16:creationId xmlns:a16="http://schemas.microsoft.com/office/drawing/2014/main" id="{99C98BB4-34A4-4BA1-A19D-1C9EFA76049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1" name="Line 31">
          <a:extLst>
            <a:ext uri="{FF2B5EF4-FFF2-40B4-BE49-F238E27FC236}">
              <a16:creationId xmlns:a16="http://schemas.microsoft.com/office/drawing/2014/main" id="{3B57EF9F-1613-4C53-80D0-2A993E4818D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2" name="Line 32">
          <a:extLst>
            <a:ext uri="{FF2B5EF4-FFF2-40B4-BE49-F238E27FC236}">
              <a16:creationId xmlns:a16="http://schemas.microsoft.com/office/drawing/2014/main" id="{2606402D-15B2-406C-B66A-ED81FDD2710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3" name="Line 33">
          <a:extLst>
            <a:ext uri="{FF2B5EF4-FFF2-40B4-BE49-F238E27FC236}">
              <a16:creationId xmlns:a16="http://schemas.microsoft.com/office/drawing/2014/main" id="{3D066E9E-C6D0-4B9E-AA9C-672AF370539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4" name="Line 34">
          <a:extLst>
            <a:ext uri="{FF2B5EF4-FFF2-40B4-BE49-F238E27FC236}">
              <a16:creationId xmlns:a16="http://schemas.microsoft.com/office/drawing/2014/main" id="{384DA043-E7B9-4757-94DC-2EAD45AA218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5" name="Line 35">
          <a:extLst>
            <a:ext uri="{FF2B5EF4-FFF2-40B4-BE49-F238E27FC236}">
              <a16:creationId xmlns:a16="http://schemas.microsoft.com/office/drawing/2014/main" id="{FD276037-BC16-46D8-85D1-ACF152E0C3E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6" name="Line 36">
          <a:extLst>
            <a:ext uri="{FF2B5EF4-FFF2-40B4-BE49-F238E27FC236}">
              <a16:creationId xmlns:a16="http://schemas.microsoft.com/office/drawing/2014/main" id="{10C17AD2-7796-4077-8258-4F8039E5AEB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7" name="Line 37">
          <a:extLst>
            <a:ext uri="{FF2B5EF4-FFF2-40B4-BE49-F238E27FC236}">
              <a16:creationId xmlns:a16="http://schemas.microsoft.com/office/drawing/2014/main" id="{56431CB2-7A47-474C-AC0C-57CF2F1313C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8" name="Line 38">
          <a:extLst>
            <a:ext uri="{FF2B5EF4-FFF2-40B4-BE49-F238E27FC236}">
              <a16:creationId xmlns:a16="http://schemas.microsoft.com/office/drawing/2014/main" id="{D63EBC91-6683-487A-8435-DA25DE0DCBE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79" name="Line 39">
          <a:extLst>
            <a:ext uri="{FF2B5EF4-FFF2-40B4-BE49-F238E27FC236}">
              <a16:creationId xmlns:a16="http://schemas.microsoft.com/office/drawing/2014/main" id="{87117B06-5AF5-4DAC-BE29-5DF60D905FD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0" name="Line 40">
          <a:extLst>
            <a:ext uri="{FF2B5EF4-FFF2-40B4-BE49-F238E27FC236}">
              <a16:creationId xmlns:a16="http://schemas.microsoft.com/office/drawing/2014/main" id="{9AFD8A1B-4B51-45A9-8DED-7C0C61C85F2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1" name="Line 41">
          <a:extLst>
            <a:ext uri="{FF2B5EF4-FFF2-40B4-BE49-F238E27FC236}">
              <a16:creationId xmlns:a16="http://schemas.microsoft.com/office/drawing/2014/main" id="{B8348121-08E2-47FF-B0A9-9831194460B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2" name="Line 42">
          <a:extLst>
            <a:ext uri="{FF2B5EF4-FFF2-40B4-BE49-F238E27FC236}">
              <a16:creationId xmlns:a16="http://schemas.microsoft.com/office/drawing/2014/main" id="{9BFA1313-89D1-4D4A-9084-CB175729938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3" name="Line 43">
          <a:extLst>
            <a:ext uri="{FF2B5EF4-FFF2-40B4-BE49-F238E27FC236}">
              <a16:creationId xmlns:a16="http://schemas.microsoft.com/office/drawing/2014/main" id="{CC83F511-A009-42BE-B239-A28291A157C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4" name="Line 44">
          <a:extLst>
            <a:ext uri="{FF2B5EF4-FFF2-40B4-BE49-F238E27FC236}">
              <a16:creationId xmlns:a16="http://schemas.microsoft.com/office/drawing/2014/main" id="{2C38F50F-8220-4AE4-AAF3-D5129E2804D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5" name="Line 45">
          <a:extLst>
            <a:ext uri="{FF2B5EF4-FFF2-40B4-BE49-F238E27FC236}">
              <a16:creationId xmlns:a16="http://schemas.microsoft.com/office/drawing/2014/main" id="{552B14F6-F8B8-46DC-9F0E-BC68A41A94F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6" name="Line 46">
          <a:extLst>
            <a:ext uri="{FF2B5EF4-FFF2-40B4-BE49-F238E27FC236}">
              <a16:creationId xmlns:a16="http://schemas.microsoft.com/office/drawing/2014/main" id="{2D486705-71E6-49B1-BCE4-1B4F373F1F7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7" name="Line 47">
          <a:extLst>
            <a:ext uri="{FF2B5EF4-FFF2-40B4-BE49-F238E27FC236}">
              <a16:creationId xmlns:a16="http://schemas.microsoft.com/office/drawing/2014/main" id="{A437A7D5-B71A-45CC-B078-C46FC32E44E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8" name="Line 48">
          <a:extLst>
            <a:ext uri="{FF2B5EF4-FFF2-40B4-BE49-F238E27FC236}">
              <a16:creationId xmlns:a16="http://schemas.microsoft.com/office/drawing/2014/main" id="{30D308B4-66D6-445A-86B7-E88FE96CCD5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89" name="Line 49">
          <a:extLst>
            <a:ext uri="{FF2B5EF4-FFF2-40B4-BE49-F238E27FC236}">
              <a16:creationId xmlns:a16="http://schemas.microsoft.com/office/drawing/2014/main" id="{43156324-A04D-47B9-AA4C-CE084AD5365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0" name="Line 50">
          <a:extLst>
            <a:ext uri="{FF2B5EF4-FFF2-40B4-BE49-F238E27FC236}">
              <a16:creationId xmlns:a16="http://schemas.microsoft.com/office/drawing/2014/main" id="{1673CD36-E7D7-4DDC-857A-05F910B6421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1" name="Line 51">
          <a:extLst>
            <a:ext uri="{FF2B5EF4-FFF2-40B4-BE49-F238E27FC236}">
              <a16:creationId xmlns:a16="http://schemas.microsoft.com/office/drawing/2014/main" id="{C6DAB4D0-89DC-45EC-B330-63676DF95B9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2" name="Line 52">
          <a:extLst>
            <a:ext uri="{FF2B5EF4-FFF2-40B4-BE49-F238E27FC236}">
              <a16:creationId xmlns:a16="http://schemas.microsoft.com/office/drawing/2014/main" id="{47F0B9B7-0180-4AAA-9A6B-3D6AEC03A2D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3" name="Line 53">
          <a:extLst>
            <a:ext uri="{FF2B5EF4-FFF2-40B4-BE49-F238E27FC236}">
              <a16:creationId xmlns:a16="http://schemas.microsoft.com/office/drawing/2014/main" id="{1E1F4F38-B448-4162-BB31-3776B1A6696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4" name="Line 54">
          <a:extLst>
            <a:ext uri="{FF2B5EF4-FFF2-40B4-BE49-F238E27FC236}">
              <a16:creationId xmlns:a16="http://schemas.microsoft.com/office/drawing/2014/main" id="{091EFE7C-8F00-46B9-87C6-57F07AB3B5C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5" name="Line 55">
          <a:extLst>
            <a:ext uri="{FF2B5EF4-FFF2-40B4-BE49-F238E27FC236}">
              <a16:creationId xmlns:a16="http://schemas.microsoft.com/office/drawing/2014/main" id="{FFB39801-07A9-469C-B756-2B4EA48FF86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6" name="Line 56">
          <a:extLst>
            <a:ext uri="{FF2B5EF4-FFF2-40B4-BE49-F238E27FC236}">
              <a16:creationId xmlns:a16="http://schemas.microsoft.com/office/drawing/2014/main" id="{B90C0F86-3A64-4583-AC09-C9FBF6EAA59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7" name="Line 57">
          <a:extLst>
            <a:ext uri="{FF2B5EF4-FFF2-40B4-BE49-F238E27FC236}">
              <a16:creationId xmlns:a16="http://schemas.microsoft.com/office/drawing/2014/main" id="{8574AB3A-61A5-4577-B016-321176A567B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8" name="Line 58">
          <a:extLst>
            <a:ext uri="{FF2B5EF4-FFF2-40B4-BE49-F238E27FC236}">
              <a16:creationId xmlns:a16="http://schemas.microsoft.com/office/drawing/2014/main" id="{751CF3FA-E131-444F-A5F9-EF7C432E019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899" name="Line 59">
          <a:extLst>
            <a:ext uri="{FF2B5EF4-FFF2-40B4-BE49-F238E27FC236}">
              <a16:creationId xmlns:a16="http://schemas.microsoft.com/office/drawing/2014/main" id="{F11E3320-8398-43F4-B72A-5B5C1F35177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0" name="Line 60">
          <a:extLst>
            <a:ext uri="{FF2B5EF4-FFF2-40B4-BE49-F238E27FC236}">
              <a16:creationId xmlns:a16="http://schemas.microsoft.com/office/drawing/2014/main" id="{2C31BB88-8E9F-4BBE-94FB-C8A894D7FF2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1" name="Line 61">
          <a:extLst>
            <a:ext uri="{FF2B5EF4-FFF2-40B4-BE49-F238E27FC236}">
              <a16:creationId xmlns:a16="http://schemas.microsoft.com/office/drawing/2014/main" id="{A3D8E28C-6B7E-4789-BC65-250B82B8138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2" name="Line 62">
          <a:extLst>
            <a:ext uri="{FF2B5EF4-FFF2-40B4-BE49-F238E27FC236}">
              <a16:creationId xmlns:a16="http://schemas.microsoft.com/office/drawing/2014/main" id="{5870B67F-9CFF-4899-B7D2-90C7FC0212A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3" name="Line 63">
          <a:extLst>
            <a:ext uri="{FF2B5EF4-FFF2-40B4-BE49-F238E27FC236}">
              <a16:creationId xmlns:a16="http://schemas.microsoft.com/office/drawing/2014/main" id="{31A12BDA-F31E-4035-A9BC-C451CE17A5B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4" name="Line 64">
          <a:extLst>
            <a:ext uri="{FF2B5EF4-FFF2-40B4-BE49-F238E27FC236}">
              <a16:creationId xmlns:a16="http://schemas.microsoft.com/office/drawing/2014/main" id="{68D8FB52-A082-4D51-85A9-003E3140138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5" name="Line 65">
          <a:extLst>
            <a:ext uri="{FF2B5EF4-FFF2-40B4-BE49-F238E27FC236}">
              <a16:creationId xmlns:a16="http://schemas.microsoft.com/office/drawing/2014/main" id="{EF7A3E36-2D6E-48B1-A5AC-60FEF5B1C51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6" name="Line 66">
          <a:extLst>
            <a:ext uri="{FF2B5EF4-FFF2-40B4-BE49-F238E27FC236}">
              <a16:creationId xmlns:a16="http://schemas.microsoft.com/office/drawing/2014/main" id="{3E68B89E-5A33-4652-85F3-2205F1B492E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7" name="Line 67">
          <a:extLst>
            <a:ext uri="{FF2B5EF4-FFF2-40B4-BE49-F238E27FC236}">
              <a16:creationId xmlns:a16="http://schemas.microsoft.com/office/drawing/2014/main" id="{43BDAE3D-6BC8-4ED4-93DB-1CA8A026695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8" name="Line 68">
          <a:extLst>
            <a:ext uri="{FF2B5EF4-FFF2-40B4-BE49-F238E27FC236}">
              <a16:creationId xmlns:a16="http://schemas.microsoft.com/office/drawing/2014/main" id="{1C83FCCA-BB2C-44EA-A74C-F9C3E27A610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09" name="Line 69">
          <a:extLst>
            <a:ext uri="{FF2B5EF4-FFF2-40B4-BE49-F238E27FC236}">
              <a16:creationId xmlns:a16="http://schemas.microsoft.com/office/drawing/2014/main" id="{AB9305B8-5E48-4B75-A633-57325F2308C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0" name="Line 70">
          <a:extLst>
            <a:ext uri="{FF2B5EF4-FFF2-40B4-BE49-F238E27FC236}">
              <a16:creationId xmlns:a16="http://schemas.microsoft.com/office/drawing/2014/main" id="{E12C48D6-17E8-4E35-AEB7-F92ED796C23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1" name="Line 71">
          <a:extLst>
            <a:ext uri="{FF2B5EF4-FFF2-40B4-BE49-F238E27FC236}">
              <a16:creationId xmlns:a16="http://schemas.microsoft.com/office/drawing/2014/main" id="{097F4198-3252-4503-9D6A-D5B6FBE1CA5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2" name="Line 72">
          <a:extLst>
            <a:ext uri="{FF2B5EF4-FFF2-40B4-BE49-F238E27FC236}">
              <a16:creationId xmlns:a16="http://schemas.microsoft.com/office/drawing/2014/main" id="{10DCA59F-6380-40D3-A650-BCF35AB4D80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3" name="Line 73">
          <a:extLst>
            <a:ext uri="{FF2B5EF4-FFF2-40B4-BE49-F238E27FC236}">
              <a16:creationId xmlns:a16="http://schemas.microsoft.com/office/drawing/2014/main" id="{211CE8CE-D155-4B11-B427-5288198C8C0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4" name="Line 74">
          <a:extLst>
            <a:ext uri="{FF2B5EF4-FFF2-40B4-BE49-F238E27FC236}">
              <a16:creationId xmlns:a16="http://schemas.microsoft.com/office/drawing/2014/main" id="{89311ABD-3030-482C-839C-774E4F8F8B1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5" name="Line 75">
          <a:extLst>
            <a:ext uri="{FF2B5EF4-FFF2-40B4-BE49-F238E27FC236}">
              <a16:creationId xmlns:a16="http://schemas.microsoft.com/office/drawing/2014/main" id="{1666D002-43AF-47D0-91FC-524D25EA7D5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6" name="Line 76">
          <a:extLst>
            <a:ext uri="{FF2B5EF4-FFF2-40B4-BE49-F238E27FC236}">
              <a16:creationId xmlns:a16="http://schemas.microsoft.com/office/drawing/2014/main" id="{8F2BFFB2-B7B0-47D7-9F2E-2F174F0E070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7" name="Line 77">
          <a:extLst>
            <a:ext uri="{FF2B5EF4-FFF2-40B4-BE49-F238E27FC236}">
              <a16:creationId xmlns:a16="http://schemas.microsoft.com/office/drawing/2014/main" id="{771C2282-AC2A-41C0-BE10-0FA0B99EB56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8" name="Line 78">
          <a:extLst>
            <a:ext uri="{FF2B5EF4-FFF2-40B4-BE49-F238E27FC236}">
              <a16:creationId xmlns:a16="http://schemas.microsoft.com/office/drawing/2014/main" id="{B04D2FFC-31F4-4E22-9A7E-2C84ECEA4624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19" name="Line 79">
          <a:extLst>
            <a:ext uri="{FF2B5EF4-FFF2-40B4-BE49-F238E27FC236}">
              <a16:creationId xmlns:a16="http://schemas.microsoft.com/office/drawing/2014/main" id="{598DAC89-86EB-4240-8986-FF9F579E214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0" name="Line 80">
          <a:extLst>
            <a:ext uri="{FF2B5EF4-FFF2-40B4-BE49-F238E27FC236}">
              <a16:creationId xmlns:a16="http://schemas.microsoft.com/office/drawing/2014/main" id="{5A4EB138-097D-4269-8FB7-2C629673315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1" name="Line 81">
          <a:extLst>
            <a:ext uri="{FF2B5EF4-FFF2-40B4-BE49-F238E27FC236}">
              <a16:creationId xmlns:a16="http://schemas.microsoft.com/office/drawing/2014/main" id="{F0489ED8-79CE-4020-96CC-447FEB5CC61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2" name="Line 82">
          <a:extLst>
            <a:ext uri="{FF2B5EF4-FFF2-40B4-BE49-F238E27FC236}">
              <a16:creationId xmlns:a16="http://schemas.microsoft.com/office/drawing/2014/main" id="{5476C236-93D5-4817-B647-3C084BC5B91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3" name="Line 83">
          <a:extLst>
            <a:ext uri="{FF2B5EF4-FFF2-40B4-BE49-F238E27FC236}">
              <a16:creationId xmlns:a16="http://schemas.microsoft.com/office/drawing/2014/main" id="{3260B391-565F-44F8-B430-C9A2E12AB4A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4" name="Line 84">
          <a:extLst>
            <a:ext uri="{FF2B5EF4-FFF2-40B4-BE49-F238E27FC236}">
              <a16:creationId xmlns:a16="http://schemas.microsoft.com/office/drawing/2014/main" id="{E9BA5595-D2F1-4A01-9EFE-9265DB11A48C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5" name="Line 85">
          <a:extLst>
            <a:ext uri="{FF2B5EF4-FFF2-40B4-BE49-F238E27FC236}">
              <a16:creationId xmlns:a16="http://schemas.microsoft.com/office/drawing/2014/main" id="{984D245B-6F17-454D-BEF8-073B34D1B8E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6" name="Line 86">
          <a:extLst>
            <a:ext uri="{FF2B5EF4-FFF2-40B4-BE49-F238E27FC236}">
              <a16:creationId xmlns:a16="http://schemas.microsoft.com/office/drawing/2014/main" id="{A452469F-719D-422A-A265-277B8318F2D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7" name="Line 87">
          <a:extLst>
            <a:ext uri="{FF2B5EF4-FFF2-40B4-BE49-F238E27FC236}">
              <a16:creationId xmlns:a16="http://schemas.microsoft.com/office/drawing/2014/main" id="{F07AFC79-32F2-4A99-A14E-13AB65B9C54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8" name="Line 88">
          <a:extLst>
            <a:ext uri="{FF2B5EF4-FFF2-40B4-BE49-F238E27FC236}">
              <a16:creationId xmlns:a16="http://schemas.microsoft.com/office/drawing/2014/main" id="{505D1405-B7C9-41A9-AFB3-CAD4BF80494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29" name="Line 89">
          <a:extLst>
            <a:ext uri="{FF2B5EF4-FFF2-40B4-BE49-F238E27FC236}">
              <a16:creationId xmlns:a16="http://schemas.microsoft.com/office/drawing/2014/main" id="{CDEDD91F-1FE2-4472-A322-3CE718E015A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0" name="Line 90">
          <a:extLst>
            <a:ext uri="{FF2B5EF4-FFF2-40B4-BE49-F238E27FC236}">
              <a16:creationId xmlns:a16="http://schemas.microsoft.com/office/drawing/2014/main" id="{C0F50691-DA33-4D2C-82A1-879B796F1AB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1" name="Line 91">
          <a:extLst>
            <a:ext uri="{FF2B5EF4-FFF2-40B4-BE49-F238E27FC236}">
              <a16:creationId xmlns:a16="http://schemas.microsoft.com/office/drawing/2014/main" id="{0B0D6A46-5F4D-4E26-A224-0158A82AB2E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2" name="Line 92">
          <a:extLst>
            <a:ext uri="{FF2B5EF4-FFF2-40B4-BE49-F238E27FC236}">
              <a16:creationId xmlns:a16="http://schemas.microsoft.com/office/drawing/2014/main" id="{F732C91C-A74C-4833-8618-B3CF8665A41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3" name="Line 93">
          <a:extLst>
            <a:ext uri="{FF2B5EF4-FFF2-40B4-BE49-F238E27FC236}">
              <a16:creationId xmlns:a16="http://schemas.microsoft.com/office/drawing/2014/main" id="{F18ADBDF-0D27-4F51-97C7-2BC5C587ADF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4" name="Line 94">
          <a:extLst>
            <a:ext uri="{FF2B5EF4-FFF2-40B4-BE49-F238E27FC236}">
              <a16:creationId xmlns:a16="http://schemas.microsoft.com/office/drawing/2014/main" id="{CA053307-DF58-4AFE-8028-7A602EEE949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5" name="Line 95">
          <a:extLst>
            <a:ext uri="{FF2B5EF4-FFF2-40B4-BE49-F238E27FC236}">
              <a16:creationId xmlns:a16="http://schemas.microsoft.com/office/drawing/2014/main" id="{7F77B074-3419-495E-B2A9-EC3A18A654E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6" name="Line 96">
          <a:extLst>
            <a:ext uri="{FF2B5EF4-FFF2-40B4-BE49-F238E27FC236}">
              <a16:creationId xmlns:a16="http://schemas.microsoft.com/office/drawing/2014/main" id="{96D3F138-CC9C-4E56-8781-456183AC647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7" name="Line 97">
          <a:extLst>
            <a:ext uri="{FF2B5EF4-FFF2-40B4-BE49-F238E27FC236}">
              <a16:creationId xmlns:a16="http://schemas.microsoft.com/office/drawing/2014/main" id="{71FE1C9F-EFDD-4F50-ACEC-112562B50BC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8" name="Line 98">
          <a:extLst>
            <a:ext uri="{FF2B5EF4-FFF2-40B4-BE49-F238E27FC236}">
              <a16:creationId xmlns:a16="http://schemas.microsoft.com/office/drawing/2014/main" id="{E8D47504-3BAA-4AEC-87D6-3187F7FA431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39" name="Line 99">
          <a:extLst>
            <a:ext uri="{FF2B5EF4-FFF2-40B4-BE49-F238E27FC236}">
              <a16:creationId xmlns:a16="http://schemas.microsoft.com/office/drawing/2014/main" id="{ECC77045-E2B2-4446-A584-1F78F841D41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0" name="Line 100">
          <a:extLst>
            <a:ext uri="{FF2B5EF4-FFF2-40B4-BE49-F238E27FC236}">
              <a16:creationId xmlns:a16="http://schemas.microsoft.com/office/drawing/2014/main" id="{4C959C8F-DB78-44C1-90F8-AF99BDEC216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1" name="Line 101">
          <a:extLst>
            <a:ext uri="{FF2B5EF4-FFF2-40B4-BE49-F238E27FC236}">
              <a16:creationId xmlns:a16="http://schemas.microsoft.com/office/drawing/2014/main" id="{54C578E1-8D73-45A7-9767-C3490930061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2" name="Line 102">
          <a:extLst>
            <a:ext uri="{FF2B5EF4-FFF2-40B4-BE49-F238E27FC236}">
              <a16:creationId xmlns:a16="http://schemas.microsoft.com/office/drawing/2014/main" id="{D09195FD-79D9-426E-8BB5-D09EC60C8D3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3" name="Line 103">
          <a:extLst>
            <a:ext uri="{FF2B5EF4-FFF2-40B4-BE49-F238E27FC236}">
              <a16:creationId xmlns:a16="http://schemas.microsoft.com/office/drawing/2014/main" id="{7CF2FF03-CE5F-44D7-9C3C-B7E13729F5A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4" name="Line 104">
          <a:extLst>
            <a:ext uri="{FF2B5EF4-FFF2-40B4-BE49-F238E27FC236}">
              <a16:creationId xmlns:a16="http://schemas.microsoft.com/office/drawing/2014/main" id="{918224C1-6DCB-41ED-902C-B5448F34F7C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5" name="Line 105">
          <a:extLst>
            <a:ext uri="{FF2B5EF4-FFF2-40B4-BE49-F238E27FC236}">
              <a16:creationId xmlns:a16="http://schemas.microsoft.com/office/drawing/2014/main" id="{03BB7FD6-23EA-4FF2-A659-0AC8401C20E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6" name="Line 106">
          <a:extLst>
            <a:ext uri="{FF2B5EF4-FFF2-40B4-BE49-F238E27FC236}">
              <a16:creationId xmlns:a16="http://schemas.microsoft.com/office/drawing/2014/main" id="{7163F622-7778-45C3-B669-1F95114CEC0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7" name="Line 107">
          <a:extLst>
            <a:ext uri="{FF2B5EF4-FFF2-40B4-BE49-F238E27FC236}">
              <a16:creationId xmlns:a16="http://schemas.microsoft.com/office/drawing/2014/main" id="{B7C2C5A7-9775-447A-9661-34F74698D2A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8" name="Line 108">
          <a:extLst>
            <a:ext uri="{FF2B5EF4-FFF2-40B4-BE49-F238E27FC236}">
              <a16:creationId xmlns:a16="http://schemas.microsoft.com/office/drawing/2014/main" id="{5493EE11-5F38-432F-AD86-75136CABAE1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49" name="Line 109">
          <a:extLst>
            <a:ext uri="{FF2B5EF4-FFF2-40B4-BE49-F238E27FC236}">
              <a16:creationId xmlns:a16="http://schemas.microsoft.com/office/drawing/2014/main" id="{051D4FE3-B76B-4A2D-AF43-2BB33BDF98E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50" name="Line 110">
          <a:extLst>
            <a:ext uri="{FF2B5EF4-FFF2-40B4-BE49-F238E27FC236}">
              <a16:creationId xmlns:a16="http://schemas.microsoft.com/office/drawing/2014/main" id="{6890AE91-F2E4-408F-8F1F-0874C2A28116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51" name="Line 111">
          <a:extLst>
            <a:ext uri="{FF2B5EF4-FFF2-40B4-BE49-F238E27FC236}">
              <a16:creationId xmlns:a16="http://schemas.microsoft.com/office/drawing/2014/main" id="{C4116CD7-FC68-4D67-B101-50FB4B3254F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52" name="Line 112">
          <a:extLst>
            <a:ext uri="{FF2B5EF4-FFF2-40B4-BE49-F238E27FC236}">
              <a16:creationId xmlns:a16="http://schemas.microsoft.com/office/drawing/2014/main" id="{41C1519E-FC82-48FB-87F3-445E1F9C8CD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53" name="Line 113">
          <a:extLst>
            <a:ext uri="{FF2B5EF4-FFF2-40B4-BE49-F238E27FC236}">
              <a16:creationId xmlns:a16="http://schemas.microsoft.com/office/drawing/2014/main" id="{BF568FBE-AB57-4EA6-9E03-3E0039E889B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1954" name="Line 114">
          <a:extLst>
            <a:ext uri="{FF2B5EF4-FFF2-40B4-BE49-F238E27FC236}">
              <a16:creationId xmlns:a16="http://schemas.microsoft.com/office/drawing/2014/main" id="{9D656DC7-B547-4FB5-BA91-7E92408FB03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13</xdr:row>
      <xdr:rowOff>0</xdr:rowOff>
    </xdr:from>
    <xdr:to>
      <xdr:col>58</xdr:col>
      <xdr:colOff>0</xdr:colOff>
      <xdr:row>16</xdr:row>
      <xdr:rowOff>19050</xdr:rowOff>
    </xdr:to>
    <xdr:sp macro="" textlink="">
      <xdr:nvSpPr>
        <xdr:cNvPr id="1955" name="AutoShape 115">
          <a:extLst>
            <a:ext uri="{FF2B5EF4-FFF2-40B4-BE49-F238E27FC236}">
              <a16:creationId xmlns:a16="http://schemas.microsoft.com/office/drawing/2014/main" id="{8BC63D11-915B-4660-92AD-93C2364E69F2}"/>
            </a:ext>
          </a:extLst>
        </xdr:cNvPr>
        <xdr:cNvSpPr>
          <a:spLocks noChangeArrowheads="1"/>
        </xdr:cNvSpPr>
      </xdr:nvSpPr>
      <xdr:spPr bwMode="auto">
        <a:xfrm>
          <a:off x="11673840" y="3009900"/>
          <a:ext cx="640080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13</xdr:row>
      <xdr:rowOff>9525</xdr:rowOff>
    </xdr:from>
    <xdr:to>
      <xdr:col>64</xdr:col>
      <xdr:colOff>9525</xdr:colOff>
      <xdr:row>16</xdr:row>
      <xdr:rowOff>9525</xdr:rowOff>
    </xdr:to>
    <xdr:sp macro="" textlink="">
      <xdr:nvSpPr>
        <xdr:cNvPr id="1956" name="AutoShape 116">
          <a:extLst>
            <a:ext uri="{FF2B5EF4-FFF2-40B4-BE49-F238E27FC236}">
              <a16:creationId xmlns:a16="http://schemas.microsoft.com/office/drawing/2014/main" id="{84D87636-3BD0-4F68-A5C2-7F6596D65093}"/>
            </a:ext>
          </a:extLst>
        </xdr:cNvPr>
        <xdr:cNvSpPr>
          <a:spLocks noChangeArrowheads="1"/>
        </xdr:cNvSpPr>
      </xdr:nvSpPr>
      <xdr:spPr bwMode="auto">
        <a:xfrm>
          <a:off x="12931140" y="3019425"/>
          <a:ext cx="67246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18</xdr:row>
      <xdr:rowOff>19050</xdr:rowOff>
    </xdr:from>
    <xdr:to>
      <xdr:col>64</xdr:col>
      <xdr:colOff>9525</xdr:colOff>
      <xdr:row>21</xdr:row>
      <xdr:rowOff>9525</xdr:rowOff>
    </xdr:to>
    <xdr:sp macro="" textlink="">
      <xdr:nvSpPr>
        <xdr:cNvPr id="1957" name="AutoShape 117">
          <a:extLst>
            <a:ext uri="{FF2B5EF4-FFF2-40B4-BE49-F238E27FC236}">
              <a16:creationId xmlns:a16="http://schemas.microsoft.com/office/drawing/2014/main" id="{715622DB-1538-4446-9102-8E18CBC976C2}"/>
            </a:ext>
          </a:extLst>
        </xdr:cNvPr>
        <xdr:cNvSpPr>
          <a:spLocks noChangeArrowheads="1"/>
        </xdr:cNvSpPr>
      </xdr:nvSpPr>
      <xdr:spPr bwMode="auto">
        <a:xfrm>
          <a:off x="12931140" y="4171950"/>
          <a:ext cx="67246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18</xdr:row>
      <xdr:rowOff>0</xdr:rowOff>
    </xdr:from>
    <xdr:to>
      <xdr:col>52</xdr:col>
      <xdr:colOff>0</xdr:colOff>
      <xdr:row>21</xdr:row>
      <xdr:rowOff>9525</xdr:rowOff>
    </xdr:to>
    <xdr:sp macro="" textlink="">
      <xdr:nvSpPr>
        <xdr:cNvPr id="1958" name="AutoShape 118">
          <a:extLst>
            <a:ext uri="{FF2B5EF4-FFF2-40B4-BE49-F238E27FC236}">
              <a16:creationId xmlns:a16="http://schemas.microsoft.com/office/drawing/2014/main" id="{4C9216C7-A10B-41A6-844C-BA08234843E3}"/>
            </a:ext>
          </a:extLst>
        </xdr:cNvPr>
        <xdr:cNvSpPr>
          <a:spLocks noChangeArrowheads="1"/>
        </xdr:cNvSpPr>
      </xdr:nvSpPr>
      <xdr:spPr bwMode="auto">
        <a:xfrm>
          <a:off x="10370820" y="4152900"/>
          <a:ext cx="66294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23</xdr:row>
      <xdr:rowOff>0</xdr:rowOff>
    </xdr:from>
    <xdr:to>
      <xdr:col>52</xdr:col>
      <xdr:colOff>0</xdr:colOff>
      <xdr:row>26</xdr:row>
      <xdr:rowOff>9525</xdr:rowOff>
    </xdr:to>
    <xdr:sp macro="" textlink="">
      <xdr:nvSpPr>
        <xdr:cNvPr id="1959" name="AutoShape 119">
          <a:extLst>
            <a:ext uri="{FF2B5EF4-FFF2-40B4-BE49-F238E27FC236}">
              <a16:creationId xmlns:a16="http://schemas.microsoft.com/office/drawing/2014/main" id="{12184FF5-7D14-4153-8FE8-AAFB40AB28AA}"/>
            </a:ext>
          </a:extLst>
        </xdr:cNvPr>
        <xdr:cNvSpPr>
          <a:spLocks noChangeArrowheads="1"/>
        </xdr:cNvSpPr>
      </xdr:nvSpPr>
      <xdr:spPr bwMode="auto">
        <a:xfrm>
          <a:off x="10370820" y="5295900"/>
          <a:ext cx="66294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23</xdr:row>
      <xdr:rowOff>0</xdr:rowOff>
    </xdr:from>
    <xdr:to>
      <xdr:col>58</xdr:col>
      <xdr:colOff>0</xdr:colOff>
      <xdr:row>26</xdr:row>
      <xdr:rowOff>9525</xdr:rowOff>
    </xdr:to>
    <xdr:sp macro="" textlink="">
      <xdr:nvSpPr>
        <xdr:cNvPr id="1960" name="AutoShape 120">
          <a:extLst>
            <a:ext uri="{FF2B5EF4-FFF2-40B4-BE49-F238E27FC236}">
              <a16:creationId xmlns:a16="http://schemas.microsoft.com/office/drawing/2014/main" id="{B06511BA-29FD-423C-9474-28595CDF8841}"/>
            </a:ext>
          </a:extLst>
        </xdr:cNvPr>
        <xdr:cNvSpPr>
          <a:spLocks noChangeArrowheads="1"/>
        </xdr:cNvSpPr>
      </xdr:nvSpPr>
      <xdr:spPr bwMode="auto">
        <a:xfrm>
          <a:off x="11673840" y="5295900"/>
          <a:ext cx="64008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27</xdr:row>
      <xdr:rowOff>0</xdr:rowOff>
    </xdr:from>
    <xdr:to>
      <xdr:col>64</xdr:col>
      <xdr:colOff>9525</xdr:colOff>
      <xdr:row>27</xdr:row>
      <xdr:rowOff>0</xdr:rowOff>
    </xdr:to>
    <xdr:sp macro="" textlink="">
      <xdr:nvSpPr>
        <xdr:cNvPr id="1962" name="AutoShape 122">
          <a:extLst>
            <a:ext uri="{FF2B5EF4-FFF2-40B4-BE49-F238E27FC236}">
              <a16:creationId xmlns:a16="http://schemas.microsoft.com/office/drawing/2014/main" id="{229D6F78-2CFF-4F5C-8AA3-885CAFA5990D}"/>
            </a:ext>
          </a:extLst>
        </xdr:cNvPr>
        <xdr:cNvSpPr>
          <a:spLocks noChangeArrowheads="1"/>
        </xdr:cNvSpPr>
      </xdr:nvSpPr>
      <xdr:spPr bwMode="auto">
        <a:xfrm>
          <a:off x="12931140" y="6210300"/>
          <a:ext cx="67246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27</xdr:row>
      <xdr:rowOff>0</xdr:rowOff>
    </xdr:from>
    <xdr:to>
      <xdr:col>64</xdr:col>
      <xdr:colOff>9525</xdr:colOff>
      <xdr:row>27</xdr:row>
      <xdr:rowOff>0</xdr:rowOff>
    </xdr:to>
    <xdr:sp macro="" textlink="">
      <xdr:nvSpPr>
        <xdr:cNvPr id="1963" name="AutoShape 123">
          <a:extLst>
            <a:ext uri="{FF2B5EF4-FFF2-40B4-BE49-F238E27FC236}">
              <a16:creationId xmlns:a16="http://schemas.microsoft.com/office/drawing/2014/main" id="{DC5D3812-1616-46BE-A968-5D187CC4AF76}"/>
            </a:ext>
          </a:extLst>
        </xdr:cNvPr>
        <xdr:cNvSpPr>
          <a:spLocks noChangeArrowheads="1"/>
        </xdr:cNvSpPr>
      </xdr:nvSpPr>
      <xdr:spPr bwMode="auto">
        <a:xfrm>
          <a:off x="12931140" y="6210300"/>
          <a:ext cx="67246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27</xdr:row>
      <xdr:rowOff>0</xdr:rowOff>
    </xdr:from>
    <xdr:to>
      <xdr:col>52</xdr:col>
      <xdr:colOff>0</xdr:colOff>
      <xdr:row>27</xdr:row>
      <xdr:rowOff>0</xdr:rowOff>
    </xdr:to>
    <xdr:sp macro="" textlink="">
      <xdr:nvSpPr>
        <xdr:cNvPr id="1964" name="AutoShape 124">
          <a:extLst>
            <a:ext uri="{FF2B5EF4-FFF2-40B4-BE49-F238E27FC236}">
              <a16:creationId xmlns:a16="http://schemas.microsoft.com/office/drawing/2014/main" id="{1272B8EC-9E96-44E6-800C-A882DA91F6C2}"/>
            </a:ext>
          </a:extLst>
        </xdr:cNvPr>
        <xdr:cNvSpPr>
          <a:spLocks noChangeArrowheads="1"/>
        </xdr:cNvSpPr>
      </xdr:nvSpPr>
      <xdr:spPr bwMode="auto">
        <a:xfrm>
          <a:off x="10370820" y="6210300"/>
          <a:ext cx="66294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27</xdr:row>
      <xdr:rowOff>0</xdr:rowOff>
    </xdr:from>
    <xdr:to>
      <xdr:col>52</xdr:col>
      <xdr:colOff>0</xdr:colOff>
      <xdr:row>27</xdr:row>
      <xdr:rowOff>0</xdr:rowOff>
    </xdr:to>
    <xdr:sp macro="" textlink="">
      <xdr:nvSpPr>
        <xdr:cNvPr id="1965" name="AutoShape 125">
          <a:extLst>
            <a:ext uri="{FF2B5EF4-FFF2-40B4-BE49-F238E27FC236}">
              <a16:creationId xmlns:a16="http://schemas.microsoft.com/office/drawing/2014/main" id="{43F6F93A-6F98-42B2-A3B9-2ED6D1A81CEB}"/>
            </a:ext>
          </a:extLst>
        </xdr:cNvPr>
        <xdr:cNvSpPr>
          <a:spLocks noChangeArrowheads="1"/>
        </xdr:cNvSpPr>
      </xdr:nvSpPr>
      <xdr:spPr bwMode="auto">
        <a:xfrm>
          <a:off x="10370820" y="6210300"/>
          <a:ext cx="66294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190500</xdr:colOff>
      <xdr:row>27</xdr:row>
      <xdr:rowOff>0</xdr:rowOff>
    </xdr:from>
    <xdr:to>
      <xdr:col>52</xdr:col>
      <xdr:colOff>0</xdr:colOff>
      <xdr:row>27</xdr:row>
      <xdr:rowOff>0</xdr:rowOff>
    </xdr:to>
    <xdr:sp macro="" textlink="">
      <xdr:nvSpPr>
        <xdr:cNvPr id="1967" name="AutoShape 127">
          <a:extLst>
            <a:ext uri="{FF2B5EF4-FFF2-40B4-BE49-F238E27FC236}">
              <a16:creationId xmlns:a16="http://schemas.microsoft.com/office/drawing/2014/main" id="{EB5451AE-8E00-4C3A-9B4B-314517D2BC9C}"/>
            </a:ext>
          </a:extLst>
        </xdr:cNvPr>
        <xdr:cNvSpPr>
          <a:spLocks noChangeArrowheads="1"/>
        </xdr:cNvSpPr>
      </xdr:nvSpPr>
      <xdr:spPr bwMode="auto">
        <a:xfrm>
          <a:off x="10370820" y="6210300"/>
          <a:ext cx="66294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1973" name="AutoShape 133">
          <a:extLst>
            <a:ext uri="{FF2B5EF4-FFF2-40B4-BE49-F238E27FC236}">
              <a16:creationId xmlns:a16="http://schemas.microsoft.com/office/drawing/2014/main" id="{F9ED6E05-E40F-4FD0-9BE1-8C025E4514B3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1974" name="AutoShape 134">
          <a:extLst>
            <a:ext uri="{FF2B5EF4-FFF2-40B4-BE49-F238E27FC236}">
              <a16:creationId xmlns:a16="http://schemas.microsoft.com/office/drawing/2014/main" id="{5921DB9C-D164-4DB0-ADE1-28A00A5A3DCE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75" name="AutoShape 135">
          <a:extLst>
            <a:ext uri="{FF2B5EF4-FFF2-40B4-BE49-F238E27FC236}">
              <a16:creationId xmlns:a16="http://schemas.microsoft.com/office/drawing/2014/main" id="{C13DC2BD-6591-48B3-92C7-5C5F007E65C2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76" name="AutoShape 136">
          <a:extLst>
            <a:ext uri="{FF2B5EF4-FFF2-40B4-BE49-F238E27FC236}">
              <a16:creationId xmlns:a16="http://schemas.microsoft.com/office/drawing/2014/main" id="{AF0AD269-92CE-4DEC-B276-F25BDD88145F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77" name="AutoShape 137">
          <a:extLst>
            <a:ext uri="{FF2B5EF4-FFF2-40B4-BE49-F238E27FC236}">
              <a16:creationId xmlns:a16="http://schemas.microsoft.com/office/drawing/2014/main" id="{E95E8251-C1FC-4590-A46F-A02F901DEB3A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78" name="AutoShape 138">
          <a:extLst>
            <a:ext uri="{FF2B5EF4-FFF2-40B4-BE49-F238E27FC236}">
              <a16:creationId xmlns:a16="http://schemas.microsoft.com/office/drawing/2014/main" id="{B48FFCD6-BBD4-47D9-B28A-8C8BED9D0A72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80" name="AutoShape 140">
          <a:extLst>
            <a:ext uri="{FF2B5EF4-FFF2-40B4-BE49-F238E27FC236}">
              <a16:creationId xmlns:a16="http://schemas.microsoft.com/office/drawing/2014/main" id="{7AC60775-A409-4487-97F0-9347535264A4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981" name="AutoShape 141">
          <a:extLst>
            <a:ext uri="{FF2B5EF4-FFF2-40B4-BE49-F238E27FC236}">
              <a16:creationId xmlns:a16="http://schemas.microsoft.com/office/drawing/2014/main" id="{E192083F-B8F9-474F-9B84-33340E29712C}"/>
            </a:ext>
          </a:extLst>
        </xdr:cNvPr>
        <xdr:cNvSpPr>
          <a:spLocks noChangeArrowheads="1"/>
        </xdr:cNvSpPr>
      </xdr:nvSpPr>
      <xdr:spPr bwMode="auto">
        <a:xfrm>
          <a:off x="13807440" y="2781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27</xdr:row>
      <xdr:rowOff>0</xdr:rowOff>
    </xdr:from>
    <xdr:to>
      <xdr:col>64</xdr:col>
      <xdr:colOff>0</xdr:colOff>
      <xdr:row>27</xdr:row>
      <xdr:rowOff>0</xdr:rowOff>
    </xdr:to>
    <xdr:sp macro="" textlink="">
      <xdr:nvSpPr>
        <xdr:cNvPr id="1982" name="AutoShape 142">
          <a:extLst>
            <a:ext uri="{FF2B5EF4-FFF2-40B4-BE49-F238E27FC236}">
              <a16:creationId xmlns:a16="http://schemas.microsoft.com/office/drawing/2014/main" id="{23EE1F39-BFB8-41E0-8695-60B12E769FDD}"/>
            </a:ext>
          </a:extLst>
        </xdr:cNvPr>
        <xdr:cNvSpPr>
          <a:spLocks noChangeArrowheads="1"/>
        </xdr:cNvSpPr>
      </xdr:nvSpPr>
      <xdr:spPr bwMode="auto">
        <a:xfrm>
          <a:off x="129540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27</xdr:row>
      <xdr:rowOff>0</xdr:rowOff>
    </xdr:from>
    <xdr:to>
      <xdr:col>64</xdr:col>
      <xdr:colOff>0</xdr:colOff>
      <xdr:row>27</xdr:row>
      <xdr:rowOff>0</xdr:rowOff>
    </xdr:to>
    <xdr:sp macro="" textlink="">
      <xdr:nvSpPr>
        <xdr:cNvPr id="1983" name="AutoShape 143">
          <a:extLst>
            <a:ext uri="{FF2B5EF4-FFF2-40B4-BE49-F238E27FC236}">
              <a16:creationId xmlns:a16="http://schemas.microsoft.com/office/drawing/2014/main" id="{36192400-5369-462D-AA6E-5092D99D98D2}"/>
            </a:ext>
          </a:extLst>
        </xdr:cNvPr>
        <xdr:cNvSpPr>
          <a:spLocks noChangeArrowheads="1"/>
        </xdr:cNvSpPr>
      </xdr:nvSpPr>
      <xdr:spPr bwMode="auto">
        <a:xfrm>
          <a:off x="129540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1984" name="AutoShape 144">
          <a:extLst>
            <a:ext uri="{FF2B5EF4-FFF2-40B4-BE49-F238E27FC236}">
              <a16:creationId xmlns:a16="http://schemas.microsoft.com/office/drawing/2014/main" id="{879F00D5-5FBD-4C5A-B329-5F8F0D02522F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1" name="Line 1446">
          <a:extLst>
            <a:ext uri="{FF2B5EF4-FFF2-40B4-BE49-F238E27FC236}">
              <a16:creationId xmlns:a16="http://schemas.microsoft.com/office/drawing/2014/main" id="{4DB8EE32-3CD0-47A1-8C3B-948DE4161FA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2" name="Line 1447">
          <a:extLst>
            <a:ext uri="{FF2B5EF4-FFF2-40B4-BE49-F238E27FC236}">
              <a16:creationId xmlns:a16="http://schemas.microsoft.com/office/drawing/2014/main" id="{6708A899-5476-4CAD-8D03-4B90602505C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3" name="Line 1448">
          <a:extLst>
            <a:ext uri="{FF2B5EF4-FFF2-40B4-BE49-F238E27FC236}">
              <a16:creationId xmlns:a16="http://schemas.microsoft.com/office/drawing/2014/main" id="{31D4C9F4-BF08-49C1-A147-0D204866096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4" name="Line 1449">
          <a:extLst>
            <a:ext uri="{FF2B5EF4-FFF2-40B4-BE49-F238E27FC236}">
              <a16:creationId xmlns:a16="http://schemas.microsoft.com/office/drawing/2014/main" id="{734EA015-2F43-44ED-B888-1B6A73C037C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5" name="Line 1450">
          <a:extLst>
            <a:ext uri="{FF2B5EF4-FFF2-40B4-BE49-F238E27FC236}">
              <a16:creationId xmlns:a16="http://schemas.microsoft.com/office/drawing/2014/main" id="{5F3B870C-5AE3-4694-9FB4-62D656A3D27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6" name="Line 1451">
          <a:extLst>
            <a:ext uri="{FF2B5EF4-FFF2-40B4-BE49-F238E27FC236}">
              <a16:creationId xmlns:a16="http://schemas.microsoft.com/office/drawing/2014/main" id="{26752AC0-E5DA-43EA-9DF7-4599BCDCEFD2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7" name="Line 1452">
          <a:extLst>
            <a:ext uri="{FF2B5EF4-FFF2-40B4-BE49-F238E27FC236}">
              <a16:creationId xmlns:a16="http://schemas.microsoft.com/office/drawing/2014/main" id="{02709856-7A46-4966-92C4-1C0B6BCE648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8" name="Line 1453">
          <a:extLst>
            <a:ext uri="{FF2B5EF4-FFF2-40B4-BE49-F238E27FC236}">
              <a16:creationId xmlns:a16="http://schemas.microsoft.com/office/drawing/2014/main" id="{33DF13D6-DEAF-4817-A56A-C1442998B97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69" name="Line 1454">
          <a:extLst>
            <a:ext uri="{FF2B5EF4-FFF2-40B4-BE49-F238E27FC236}">
              <a16:creationId xmlns:a16="http://schemas.microsoft.com/office/drawing/2014/main" id="{BB327E78-4C67-4EF6-B9F1-56B3BA21E62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0" name="Line 1455">
          <a:extLst>
            <a:ext uri="{FF2B5EF4-FFF2-40B4-BE49-F238E27FC236}">
              <a16:creationId xmlns:a16="http://schemas.microsoft.com/office/drawing/2014/main" id="{0B92650E-BDD6-486E-A2D9-BB2149FB6D8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1" name="Line 1456">
          <a:extLst>
            <a:ext uri="{FF2B5EF4-FFF2-40B4-BE49-F238E27FC236}">
              <a16:creationId xmlns:a16="http://schemas.microsoft.com/office/drawing/2014/main" id="{48648ED6-BA75-4B5A-9B3A-9198C002574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2" name="Line 1457">
          <a:extLst>
            <a:ext uri="{FF2B5EF4-FFF2-40B4-BE49-F238E27FC236}">
              <a16:creationId xmlns:a16="http://schemas.microsoft.com/office/drawing/2014/main" id="{707B02FF-D9D9-4140-AD50-64AB49BA6DC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3" name="Line 1458">
          <a:extLst>
            <a:ext uri="{FF2B5EF4-FFF2-40B4-BE49-F238E27FC236}">
              <a16:creationId xmlns:a16="http://schemas.microsoft.com/office/drawing/2014/main" id="{91869621-4774-4001-9FED-EF62BF8C747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4" name="Line 1459">
          <a:extLst>
            <a:ext uri="{FF2B5EF4-FFF2-40B4-BE49-F238E27FC236}">
              <a16:creationId xmlns:a16="http://schemas.microsoft.com/office/drawing/2014/main" id="{D1B48024-0FAB-420A-89B8-64E856EA026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5" name="Line 1460">
          <a:extLst>
            <a:ext uri="{FF2B5EF4-FFF2-40B4-BE49-F238E27FC236}">
              <a16:creationId xmlns:a16="http://schemas.microsoft.com/office/drawing/2014/main" id="{F4ADCFFB-9772-48DA-8076-A714B43C773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6" name="Line 1461">
          <a:extLst>
            <a:ext uri="{FF2B5EF4-FFF2-40B4-BE49-F238E27FC236}">
              <a16:creationId xmlns:a16="http://schemas.microsoft.com/office/drawing/2014/main" id="{E6A029FC-92F7-4F21-8D03-1BC992F51A4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7" name="Line 1462">
          <a:extLst>
            <a:ext uri="{FF2B5EF4-FFF2-40B4-BE49-F238E27FC236}">
              <a16:creationId xmlns:a16="http://schemas.microsoft.com/office/drawing/2014/main" id="{8E544DC9-6AB4-4AF2-A55F-763F705B122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8" name="Line 1463">
          <a:extLst>
            <a:ext uri="{FF2B5EF4-FFF2-40B4-BE49-F238E27FC236}">
              <a16:creationId xmlns:a16="http://schemas.microsoft.com/office/drawing/2014/main" id="{D6FDA4D3-EA00-411D-8AE4-8A0E4971C3F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79" name="Line 1464">
          <a:extLst>
            <a:ext uri="{FF2B5EF4-FFF2-40B4-BE49-F238E27FC236}">
              <a16:creationId xmlns:a16="http://schemas.microsoft.com/office/drawing/2014/main" id="{0D968683-D1DF-4F84-ACAF-73770670D51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0" name="Line 1465">
          <a:extLst>
            <a:ext uri="{FF2B5EF4-FFF2-40B4-BE49-F238E27FC236}">
              <a16:creationId xmlns:a16="http://schemas.microsoft.com/office/drawing/2014/main" id="{F020FA9B-705A-4721-AA48-DEB5CFA82C8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1" name="Line 1466">
          <a:extLst>
            <a:ext uri="{FF2B5EF4-FFF2-40B4-BE49-F238E27FC236}">
              <a16:creationId xmlns:a16="http://schemas.microsoft.com/office/drawing/2014/main" id="{BB21A93C-3200-4F76-AC1C-12F156D0767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2" name="Line 1467">
          <a:extLst>
            <a:ext uri="{FF2B5EF4-FFF2-40B4-BE49-F238E27FC236}">
              <a16:creationId xmlns:a16="http://schemas.microsoft.com/office/drawing/2014/main" id="{2409FC25-170C-4896-A246-B329928EB216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3" name="Line 1468">
          <a:extLst>
            <a:ext uri="{FF2B5EF4-FFF2-40B4-BE49-F238E27FC236}">
              <a16:creationId xmlns:a16="http://schemas.microsoft.com/office/drawing/2014/main" id="{B029C4EE-D947-4310-8A5A-B749DA10710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4" name="Line 1469">
          <a:extLst>
            <a:ext uri="{FF2B5EF4-FFF2-40B4-BE49-F238E27FC236}">
              <a16:creationId xmlns:a16="http://schemas.microsoft.com/office/drawing/2014/main" id="{B0E8D93C-911C-43A6-BCFD-6FE0B6842A8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5" name="Line 1470">
          <a:extLst>
            <a:ext uri="{FF2B5EF4-FFF2-40B4-BE49-F238E27FC236}">
              <a16:creationId xmlns:a16="http://schemas.microsoft.com/office/drawing/2014/main" id="{7B1BE8F2-EC1B-4910-A373-5771536B78B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6" name="Line 1471">
          <a:extLst>
            <a:ext uri="{FF2B5EF4-FFF2-40B4-BE49-F238E27FC236}">
              <a16:creationId xmlns:a16="http://schemas.microsoft.com/office/drawing/2014/main" id="{09B6AA0D-9898-4F49-AAC8-A9B8C0288E06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7" name="Line 1472">
          <a:extLst>
            <a:ext uri="{FF2B5EF4-FFF2-40B4-BE49-F238E27FC236}">
              <a16:creationId xmlns:a16="http://schemas.microsoft.com/office/drawing/2014/main" id="{B86EF858-39F4-44EF-A9E7-C915346366F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8" name="Line 1473">
          <a:extLst>
            <a:ext uri="{FF2B5EF4-FFF2-40B4-BE49-F238E27FC236}">
              <a16:creationId xmlns:a16="http://schemas.microsoft.com/office/drawing/2014/main" id="{6E85ABE6-FC80-46E1-A8D3-20EEBE1370A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89" name="Line 1474">
          <a:extLst>
            <a:ext uri="{FF2B5EF4-FFF2-40B4-BE49-F238E27FC236}">
              <a16:creationId xmlns:a16="http://schemas.microsoft.com/office/drawing/2014/main" id="{457D3376-77B9-4E86-A86B-F9D96974D4B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0" name="Line 1475">
          <a:extLst>
            <a:ext uri="{FF2B5EF4-FFF2-40B4-BE49-F238E27FC236}">
              <a16:creationId xmlns:a16="http://schemas.microsoft.com/office/drawing/2014/main" id="{83C2F5BE-5EBB-4573-8F3B-2EBE10FFF5B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1" name="Line 1476">
          <a:extLst>
            <a:ext uri="{FF2B5EF4-FFF2-40B4-BE49-F238E27FC236}">
              <a16:creationId xmlns:a16="http://schemas.microsoft.com/office/drawing/2014/main" id="{D78BD2BA-1288-4D09-99E1-8353878A632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2" name="Line 1477">
          <a:extLst>
            <a:ext uri="{FF2B5EF4-FFF2-40B4-BE49-F238E27FC236}">
              <a16:creationId xmlns:a16="http://schemas.microsoft.com/office/drawing/2014/main" id="{62C0AA07-76B5-4D76-88D7-1801D42AED4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3" name="Line 1478">
          <a:extLst>
            <a:ext uri="{FF2B5EF4-FFF2-40B4-BE49-F238E27FC236}">
              <a16:creationId xmlns:a16="http://schemas.microsoft.com/office/drawing/2014/main" id="{1506BAFA-70CF-4E21-A858-3E40B722F5E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4" name="Line 1479">
          <a:extLst>
            <a:ext uri="{FF2B5EF4-FFF2-40B4-BE49-F238E27FC236}">
              <a16:creationId xmlns:a16="http://schemas.microsoft.com/office/drawing/2014/main" id="{B6313D08-105E-45D7-9DE7-D8C1FCDF013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5" name="Line 1480">
          <a:extLst>
            <a:ext uri="{FF2B5EF4-FFF2-40B4-BE49-F238E27FC236}">
              <a16:creationId xmlns:a16="http://schemas.microsoft.com/office/drawing/2014/main" id="{137A91F3-467B-4898-AF7D-C89909876ED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6" name="Line 1481">
          <a:extLst>
            <a:ext uri="{FF2B5EF4-FFF2-40B4-BE49-F238E27FC236}">
              <a16:creationId xmlns:a16="http://schemas.microsoft.com/office/drawing/2014/main" id="{FC8B5418-C776-43F1-9346-CF117C93068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7" name="Line 1482">
          <a:extLst>
            <a:ext uri="{FF2B5EF4-FFF2-40B4-BE49-F238E27FC236}">
              <a16:creationId xmlns:a16="http://schemas.microsoft.com/office/drawing/2014/main" id="{4AFF0901-F104-4BCE-92B8-6AD66CA69C4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8" name="Line 1483">
          <a:extLst>
            <a:ext uri="{FF2B5EF4-FFF2-40B4-BE49-F238E27FC236}">
              <a16:creationId xmlns:a16="http://schemas.microsoft.com/office/drawing/2014/main" id="{08CEF1C3-5690-4045-AAD4-30FD8410830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299" name="Line 1484">
          <a:extLst>
            <a:ext uri="{FF2B5EF4-FFF2-40B4-BE49-F238E27FC236}">
              <a16:creationId xmlns:a16="http://schemas.microsoft.com/office/drawing/2014/main" id="{FA9C1017-7EC7-4A59-91BA-5807603CDFE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0" name="Line 1485">
          <a:extLst>
            <a:ext uri="{FF2B5EF4-FFF2-40B4-BE49-F238E27FC236}">
              <a16:creationId xmlns:a16="http://schemas.microsoft.com/office/drawing/2014/main" id="{03CF6D37-32DF-4AE4-B2BD-7AF72B77C63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1" name="Line 1486">
          <a:extLst>
            <a:ext uri="{FF2B5EF4-FFF2-40B4-BE49-F238E27FC236}">
              <a16:creationId xmlns:a16="http://schemas.microsoft.com/office/drawing/2014/main" id="{4F772484-2EF4-4436-99AD-CB7FE7BF560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2" name="Line 1487">
          <a:extLst>
            <a:ext uri="{FF2B5EF4-FFF2-40B4-BE49-F238E27FC236}">
              <a16:creationId xmlns:a16="http://schemas.microsoft.com/office/drawing/2014/main" id="{302ADEB1-4CD4-4200-941B-C3CB7A10A44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3" name="Line 1488">
          <a:extLst>
            <a:ext uri="{FF2B5EF4-FFF2-40B4-BE49-F238E27FC236}">
              <a16:creationId xmlns:a16="http://schemas.microsoft.com/office/drawing/2014/main" id="{E05B2F33-127B-4300-BCA0-B3945BC1B09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4" name="Line 1489">
          <a:extLst>
            <a:ext uri="{FF2B5EF4-FFF2-40B4-BE49-F238E27FC236}">
              <a16:creationId xmlns:a16="http://schemas.microsoft.com/office/drawing/2014/main" id="{4770205E-ACF2-43AB-BA77-9A60E43913A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5" name="Line 1490">
          <a:extLst>
            <a:ext uri="{FF2B5EF4-FFF2-40B4-BE49-F238E27FC236}">
              <a16:creationId xmlns:a16="http://schemas.microsoft.com/office/drawing/2014/main" id="{2D1036E4-12B6-4003-A8C5-8C98E7CD724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6" name="Line 1491">
          <a:extLst>
            <a:ext uri="{FF2B5EF4-FFF2-40B4-BE49-F238E27FC236}">
              <a16:creationId xmlns:a16="http://schemas.microsoft.com/office/drawing/2014/main" id="{1F695D20-B052-4D5C-B8EF-399A0C2C45F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7" name="Line 1492">
          <a:extLst>
            <a:ext uri="{FF2B5EF4-FFF2-40B4-BE49-F238E27FC236}">
              <a16:creationId xmlns:a16="http://schemas.microsoft.com/office/drawing/2014/main" id="{C672BAEC-0F23-4498-AE11-78FEB0E1133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8" name="Line 1493">
          <a:extLst>
            <a:ext uri="{FF2B5EF4-FFF2-40B4-BE49-F238E27FC236}">
              <a16:creationId xmlns:a16="http://schemas.microsoft.com/office/drawing/2014/main" id="{3D883D21-D314-44DA-BD8E-3E1A1FB6EC0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09" name="Line 1494">
          <a:extLst>
            <a:ext uri="{FF2B5EF4-FFF2-40B4-BE49-F238E27FC236}">
              <a16:creationId xmlns:a16="http://schemas.microsoft.com/office/drawing/2014/main" id="{7F249D9A-3BA1-4A1D-8206-CAE20C07679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0" name="Line 1495">
          <a:extLst>
            <a:ext uri="{FF2B5EF4-FFF2-40B4-BE49-F238E27FC236}">
              <a16:creationId xmlns:a16="http://schemas.microsoft.com/office/drawing/2014/main" id="{325CA239-03E3-44DF-B1C7-BCECF303575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1" name="Line 1496">
          <a:extLst>
            <a:ext uri="{FF2B5EF4-FFF2-40B4-BE49-F238E27FC236}">
              <a16:creationId xmlns:a16="http://schemas.microsoft.com/office/drawing/2014/main" id="{F3C47EE7-5F34-4FB5-8E37-69B82958380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2" name="Line 1497">
          <a:extLst>
            <a:ext uri="{FF2B5EF4-FFF2-40B4-BE49-F238E27FC236}">
              <a16:creationId xmlns:a16="http://schemas.microsoft.com/office/drawing/2014/main" id="{7F3A1DF2-C06A-4E54-9774-84784EFB4F4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3" name="Line 1498">
          <a:extLst>
            <a:ext uri="{FF2B5EF4-FFF2-40B4-BE49-F238E27FC236}">
              <a16:creationId xmlns:a16="http://schemas.microsoft.com/office/drawing/2014/main" id="{D99C2E54-9D45-412C-A805-E577E0862E0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4" name="Line 1499">
          <a:extLst>
            <a:ext uri="{FF2B5EF4-FFF2-40B4-BE49-F238E27FC236}">
              <a16:creationId xmlns:a16="http://schemas.microsoft.com/office/drawing/2014/main" id="{7C0E9B40-7079-401A-B741-DE9539FE51E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5" name="Line 1500">
          <a:extLst>
            <a:ext uri="{FF2B5EF4-FFF2-40B4-BE49-F238E27FC236}">
              <a16:creationId xmlns:a16="http://schemas.microsoft.com/office/drawing/2014/main" id="{C24D0530-E458-415C-A4D8-6BFA8F44335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6" name="Line 1501">
          <a:extLst>
            <a:ext uri="{FF2B5EF4-FFF2-40B4-BE49-F238E27FC236}">
              <a16:creationId xmlns:a16="http://schemas.microsoft.com/office/drawing/2014/main" id="{EADA0B21-4B19-43A5-BD71-DD857F2821F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7" name="Line 1502">
          <a:extLst>
            <a:ext uri="{FF2B5EF4-FFF2-40B4-BE49-F238E27FC236}">
              <a16:creationId xmlns:a16="http://schemas.microsoft.com/office/drawing/2014/main" id="{01B63160-0CE0-4C23-9A7D-D386BB403FC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8" name="Line 1503">
          <a:extLst>
            <a:ext uri="{FF2B5EF4-FFF2-40B4-BE49-F238E27FC236}">
              <a16:creationId xmlns:a16="http://schemas.microsoft.com/office/drawing/2014/main" id="{05A5EBBB-3C18-4A08-8D4E-67F0DFE91EB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19" name="Line 1504">
          <a:extLst>
            <a:ext uri="{FF2B5EF4-FFF2-40B4-BE49-F238E27FC236}">
              <a16:creationId xmlns:a16="http://schemas.microsoft.com/office/drawing/2014/main" id="{3A390D27-EF5A-430F-8AA8-BB533139A3C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0" name="Line 1505">
          <a:extLst>
            <a:ext uri="{FF2B5EF4-FFF2-40B4-BE49-F238E27FC236}">
              <a16:creationId xmlns:a16="http://schemas.microsoft.com/office/drawing/2014/main" id="{A1FECB2A-8D4F-43F1-83B6-E8B98248BD1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1" name="Line 1506">
          <a:extLst>
            <a:ext uri="{FF2B5EF4-FFF2-40B4-BE49-F238E27FC236}">
              <a16:creationId xmlns:a16="http://schemas.microsoft.com/office/drawing/2014/main" id="{F054F605-5453-4736-ABF7-6175E83C4A8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2" name="Line 1507">
          <a:extLst>
            <a:ext uri="{FF2B5EF4-FFF2-40B4-BE49-F238E27FC236}">
              <a16:creationId xmlns:a16="http://schemas.microsoft.com/office/drawing/2014/main" id="{78F28496-01B0-4611-9480-ACC7D6C15878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3" name="Line 1508">
          <a:extLst>
            <a:ext uri="{FF2B5EF4-FFF2-40B4-BE49-F238E27FC236}">
              <a16:creationId xmlns:a16="http://schemas.microsoft.com/office/drawing/2014/main" id="{0809576B-A947-4373-8C8E-3DDA78FC46B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4" name="Line 1509">
          <a:extLst>
            <a:ext uri="{FF2B5EF4-FFF2-40B4-BE49-F238E27FC236}">
              <a16:creationId xmlns:a16="http://schemas.microsoft.com/office/drawing/2014/main" id="{BFA3DCE5-37FC-49B7-A147-197AA0D7DE7D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5" name="Line 1510">
          <a:extLst>
            <a:ext uri="{FF2B5EF4-FFF2-40B4-BE49-F238E27FC236}">
              <a16:creationId xmlns:a16="http://schemas.microsoft.com/office/drawing/2014/main" id="{52708B7F-6303-445B-A767-E596EAD6BC1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6" name="Line 1511">
          <a:extLst>
            <a:ext uri="{FF2B5EF4-FFF2-40B4-BE49-F238E27FC236}">
              <a16:creationId xmlns:a16="http://schemas.microsoft.com/office/drawing/2014/main" id="{34EE55D9-ED31-4BEF-A19E-FC8972B6A0F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7" name="Line 1512">
          <a:extLst>
            <a:ext uri="{FF2B5EF4-FFF2-40B4-BE49-F238E27FC236}">
              <a16:creationId xmlns:a16="http://schemas.microsoft.com/office/drawing/2014/main" id="{F7487A1B-5B1E-4C9E-851D-7EACE91C1CB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8" name="Line 1513">
          <a:extLst>
            <a:ext uri="{FF2B5EF4-FFF2-40B4-BE49-F238E27FC236}">
              <a16:creationId xmlns:a16="http://schemas.microsoft.com/office/drawing/2014/main" id="{DAA41F83-D5CA-47BA-AA6A-F45DB278F37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29" name="Line 1514">
          <a:extLst>
            <a:ext uri="{FF2B5EF4-FFF2-40B4-BE49-F238E27FC236}">
              <a16:creationId xmlns:a16="http://schemas.microsoft.com/office/drawing/2014/main" id="{0DBEB827-A6D3-4791-96CC-5D1AEB1CF86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0" name="Line 1515">
          <a:extLst>
            <a:ext uri="{FF2B5EF4-FFF2-40B4-BE49-F238E27FC236}">
              <a16:creationId xmlns:a16="http://schemas.microsoft.com/office/drawing/2014/main" id="{D16DB979-6C3F-4562-92C3-7258E0ECD87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1" name="Line 1516">
          <a:extLst>
            <a:ext uri="{FF2B5EF4-FFF2-40B4-BE49-F238E27FC236}">
              <a16:creationId xmlns:a16="http://schemas.microsoft.com/office/drawing/2014/main" id="{6C3B5FEB-569E-45C5-BEB1-C831BAD7AC2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2" name="Line 1517">
          <a:extLst>
            <a:ext uri="{FF2B5EF4-FFF2-40B4-BE49-F238E27FC236}">
              <a16:creationId xmlns:a16="http://schemas.microsoft.com/office/drawing/2014/main" id="{5CDCF0D3-76DC-4A1C-B0B3-4CF717CFF48F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3" name="Line 1518">
          <a:extLst>
            <a:ext uri="{FF2B5EF4-FFF2-40B4-BE49-F238E27FC236}">
              <a16:creationId xmlns:a16="http://schemas.microsoft.com/office/drawing/2014/main" id="{409C77BA-E391-42C9-84A4-125B149B2F0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4" name="Line 1519">
          <a:extLst>
            <a:ext uri="{FF2B5EF4-FFF2-40B4-BE49-F238E27FC236}">
              <a16:creationId xmlns:a16="http://schemas.microsoft.com/office/drawing/2014/main" id="{74BB3E95-CBEE-4621-830B-9AAFE2C65B74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5" name="Line 1520">
          <a:extLst>
            <a:ext uri="{FF2B5EF4-FFF2-40B4-BE49-F238E27FC236}">
              <a16:creationId xmlns:a16="http://schemas.microsoft.com/office/drawing/2014/main" id="{CF8DF212-398E-4484-9FF2-4E72D954909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6" name="Line 1521">
          <a:extLst>
            <a:ext uri="{FF2B5EF4-FFF2-40B4-BE49-F238E27FC236}">
              <a16:creationId xmlns:a16="http://schemas.microsoft.com/office/drawing/2014/main" id="{1BFD5B81-8C03-4D5B-A6C5-83977477E833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7" name="Line 1522">
          <a:extLst>
            <a:ext uri="{FF2B5EF4-FFF2-40B4-BE49-F238E27FC236}">
              <a16:creationId xmlns:a16="http://schemas.microsoft.com/office/drawing/2014/main" id="{A09D94BD-2811-41A2-9E7B-75C3816583E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8" name="Line 1523">
          <a:extLst>
            <a:ext uri="{FF2B5EF4-FFF2-40B4-BE49-F238E27FC236}">
              <a16:creationId xmlns:a16="http://schemas.microsoft.com/office/drawing/2014/main" id="{71905C83-78A8-4CD9-9ADC-1BE09713799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39" name="Line 1524">
          <a:extLst>
            <a:ext uri="{FF2B5EF4-FFF2-40B4-BE49-F238E27FC236}">
              <a16:creationId xmlns:a16="http://schemas.microsoft.com/office/drawing/2014/main" id="{8A455B67-59D4-4B40-AD81-81C765EC354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0" name="Line 1525">
          <a:extLst>
            <a:ext uri="{FF2B5EF4-FFF2-40B4-BE49-F238E27FC236}">
              <a16:creationId xmlns:a16="http://schemas.microsoft.com/office/drawing/2014/main" id="{F475E238-4CD5-456F-A0CF-630F2F9509C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1" name="Line 1526">
          <a:extLst>
            <a:ext uri="{FF2B5EF4-FFF2-40B4-BE49-F238E27FC236}">
              <a16:creationId xmlns:a16="http://schemas.microsoft.com/office/drawing/2014/main" id="{086AB30F-74B2-4F09-8A24-FF69D2D9B4F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2" name="Line 1527">
          <a:extLst>
            <a:ext uri="{FF2B5EF4-FFF2-40B4-BE49-F238E27FC236}">
              <a16:creationId xmlns:a16="http://schemas.microsoft.com/office/drawing/2014/main" id="{9AD0E307-ABE0-4DC2-9AA8-7EEED57ADB5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3" name="Line 1528">
          <a:extLst>
            <a:ext uri="{FF2B5EF4-FFF2-40B4-BE49-F238E27FC236}">
              <a16:creationId xmlns:a16="http://schemas.microsoft.com/office/drawing/2014/main" id="{13EC96C5-1691-4985-BCCC-4DE8166C0E0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4" name="Line 1529">
          <a:extLst>
            <a:ext uri="{FF2B5EF4-FFF2-40B4-BE49-F238E27FC236}">
              <a16:creationId xmlns:a16="http://schemas.microsoft.com/office/drawing/2014/main" id="{2E38C29C-8931-491D-A217-0D42292F61D5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5" name="Line 1530">
          <a:extLst>
            <a:ext uri="{FF2B5EF4-FFF2-40B4-BE49-F238E27FC236}">
              <a16:creationId xmlns:a16="http://schemas.microsoft.com/office/drawing/2014/main" id="{0BB1D102-8061-4839-993D-F0EF741C2FF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6" name="Line 1531">
          <a:extLst>
            <a:ext uri="{FF2B5EF4-FFF2-40B4-BE49-F238E27FC236}">
              <a16:creationId xmlns:a16="http://schemas.microsoft.com/office/drawing/2014/main" id="{96BB2470-824B-4849-A949-66C7185F2E5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7" name="Line 1532">
          <a:extLst>
            <a:ext uri="{FF2B5EF4-FFF2-40B4-BE49-F238E27FC236}">
              <a16:creationId xmlns:a16="http://schemas.microsoft.com/office/drawing/2014/main" id="{1ADAC481-DA67-43B9-B9B2-7A23F6B6FB4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8" name="Line 1533">
          <a:extLst>
            <a:ext uri="{FF2B5EF4-FFF2-40B4-BE49-F238E27FC236}">
              <a16:creationId xmlns:a16="http://schemas.microsoft.com/office/drawing/2014/main" id="{9C337E56-1754-42F1-A1B7-144B72402A9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49" name="Line 1534">
          <a:extLst>
            <a:ext uri="{FF2B5EF4-FFF2-40B4-BE49-F238E27FC236}">
              <a16:creationId xmlns:a16="http://schemas.microsoft.com/office/drawing/2014/main" id="{CCF1DBB8-8F7F-4497-87B1-0ACB3C4EC6F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0" name="Line 1535">
          <a:extLst>
            <a:ext uri="{FF2B5EF4-FFF2-40B4-BE49-F238E27FC236}">
              <a16:creationId xmlns:a16="http://schemas.microsoft.com/office/drawing/2014/main" id="{CAEC8D4C-1A8A-4217-AA35-8821C94221F2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1" name="Line 1536">
          <a:extLst>
            <a:ext uri="{FF2B5EF4-FFF2-40B4-BE49-F238E27FC236}">
              <a16:creationId xmlns:a16="http://schemas.microsoft.com/office/drawing/2014/main" id="{72EE1D9F-5219-4448-990C-8ACEF19B070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2" name="Line 1537">
          <a:extLst>
            <a:ext uri="{FF2B5EF4-FFF2-40B4-BE49-F238E27FC236}">
              <a16:creationId xmlns:a16="http://schemas.microsoft.com/office/drawing/2014/main" id="{767D91C3-938A-407C-A3ED-681594C3F12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3" name="Line 1538">
          <a:extLst>
            <a:ext uri="{FF2B5EF4-FFF2-40B4-BE49-F238E27FC236}">
              <a16:creationId xmlns:a16="http://schemas.microsoft.com/office/drawing/2014/main" id="{9FF167E6-E8E6-426E-AD50-393D5C475D1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4" name="Line 1539">
          <a:extLst>
            <a:ext uri="{FF2B5EF4-FFF2-40B4-BE49-F238E27FC236}">
              <a16:creationId xmlns:a16="http://schemas.microsoft.com/office/drawing/2014/main" id="{19451F04-B619-48DB-B23D-D39EB6B68A99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5" name="Line 1540">
          <a:extLst>
            <a:ext uri="{FF2B5EF4-FFF2-40B4-BE49-F238E27FC236}">
              <a16:creationId xmlns:a16="http://schemas.microsoft.com/office/drawing/2014/main" id="{E341B746-801B-414E-97B5-477B252036C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6" name="Line 1541">
          <a:extLst>
            <a:ext uri="{FF2B5EF4-FFF2-40B4-BE49-F238E27FC236}">
              <a16:creationId xmlns:a16="http://schemas.microsoft.com/office/drawing/2014/main" id="{A798848D-2153-4447-B1CB-BA6DFC18AA1A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7" name="Line 1542">
          <a:extLst>
            <a:ext uri="{FF2B5EF4-FFF2-40B4-BE49-F238E27FC236}">
              <a16:creationId xmlns:a16="http://schemas.microsoft.com/office/drawing/2014/main" id="{083527A2-3770-4DCC-8135-AC891D04A59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8" name="Line 1543">
          <a:extLst>
            <a:ext uri="{FF2B5EF4-FFF2-40B4-BE49-F238E27FC236}">
              <a16:creationId xmlns:a16="http://schemas.microsoft.com/office/drawing/2014/main" id="{6A46E0DF-D7EC-42B8-984A-BB65D86CC73C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59" name="Line 1544">
          <a:extLst>
            <a:ext uri="{FF2B5EF4-FFF2-40B4-BE49-F238E27FC236}">
              <a16:creationId xmlns:a16="http://schemas.microsoft.com/office/drawing/2014/main" id="{24A23102-9DAD-403F-949F-E2C7AC8D875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0" name="Line 1545">
          <a:extLst>
            <a:ext uri="{FF2B5EF4-FFF2-40B4-BE49-F238E27FC236}">
              <a16:creationId xmlns:a16="http://schemas.microsoft.com/office/drawing/2014/main" id="{9D608826-DDF2-41CE-AA18-9309D39BA69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1" name="Line 1546">
          <a:extLst>
            <a:ext uri="{FF2B5EF4-FFF2-40B4-BE49-F238E27FC236}">
              <a16:creationId xmlns:a16="http://schemas.microsoft.com/office/drawing/2014/main" id="{8164D307-DCCF-48C7-B03F-983717357F0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2" name="Line 1547">
          <a:extLst>
            <a:ext uri="{FF2B5EF4-FFF2-40B4-BE49-F238E27FC236}">
              <a16:creationId xmlns:a16="http://schemas.microsoft.com/office/drawing/2014/main" id="{A192C1F0-DC89-4C4C-8094-1D6AF16926E4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3" name="Line 1548">
          <a:extLst>
            <a:ext uri="{FF2B5EF4-FFF2-40B4-BE49-F238E27FC236}">
              <a16:creationId xmlns:a16="http://schemas.microsoft.com/office/drawing/2014/main" id="{5C627465-60F9-46AB-9502-E5E1D170C1C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4" name="Line 1549">
          <a:extLst>
            <a:ext uri="{FF2B5EF4-FFF2-40B4-BE49-F238E27FC236}">
              <a16:creationId xmlns:a16="http://schemas.microsoft.com/office/drawing/2014/main" id="{F7D5F804-248A-4EDB-8F6D-56737345033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5" name="Line 1550">
          <a:extLst>
            <a:ext uri="{FF2B5EF4-FFF2-40B4-BE49-F238E27FC236}">
              <a16:creationId xmlns:a16="http://schemas.microsoft.com/office/drawing/2014/main" id="{A1189FAF-5D44-4B1E-99D4-9875078BB06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6" name="Line 1551">
          <a:extLst>
            <a:ext uri="{FF2B5EF4-FFF2-40B4-BE49-F238E27FC236}">
              <a16:creationId xmlns:a16="http://schemas.microsoft.com/office/drawing/2014/main" id="{475EF80A-C15E-47D0-A968-190BD2D2BDA7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7" name="Line 1552">
          <a:extLst>
            <a:ext uri="{FF2B5EF4-FFF2-40B4-BE49-F238E27FC236}">
              <a16:creationId xmlns:a16="http://schemas.microsoft.com/office/drawing/2014/main" id="{5A9F817D-AD52-4DBE-8538-AF184CB091D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8" name="Line 1553">
          <a:extLst>
            <a:ext uri="{FF2B5EF4-FFF2-40B4-BE49-F238E27FC236}">
              <a16:creationId xmlns:a16="http://schemas.microsoft.com/office/drawing/2014/main" id="{992784A4-B73D-438A-B971-26C298E8B64B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69" name="Line 1554">
          <a:extLst>
            <a:ext uri="{FF2B5EF4-FFF2-40B4-BE49-F238E27FC236}">
              <a16:creationId xmlns:a16="http://schemas.microsoft.com/office/drawing/2014/main" id="{97734377-B4D3-475C-BCA5-C0F2B7EA5C9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70" name="Line 1555">
          <a:extLst>
            <a:ext uri="{FF2B5EF4-FFF2-40B4-BE49-F238E27FC236}">
              <a16:creationId xmlns:a16="http://schemas.microsoft.com/office/drawing/2014/main" id="{45636893-C2E5-4421-86E4-176F1AD2FB10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71" name="Line 1556">
          <a:extLst>
            <a:ext uri="{FF2B5EF4-FFF2-40B4-BE49-F238E27FC236}">
              <a16:creationId xmlns:a16="http://schemas.microsoft.com/office/drawing/2014/main" id="{CB270C43-AD2E-49D7-9085-9566D950115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27</xdr:row>
      <xdr:rowOff>0</xdr:rowOff>
    </xdr:from>
    <xdr:to>
      <xdr:col>42</xdr:col>
      <xdr:colOff>0</xdr:colOff>
      <xdr:row>27</xdr:row>
      <xdr:rowOff>0</xdr:rowOff>
    </xdr:to>
    <xdr:sp macro="" textlink="">
      <xdr:nvSpPr>
        <xdr:cNvPr id="3372" name="Line 1557">
          <a:extLst>
            <a:ext uri="{FF2B5EF4-FFF2-40B4-BE49-F238E27FC236}">
              <a16:creationId xmlns:a16="http://schemas.microsoft.com/office/drawing/2014/main" id="{18347E0B-53F3-4C69-B582-897F072D726E}"/>
            </a:ext>
          </a:extLst>
        </xdr:cNvPr>
        <xdr:cNvSpPr>
          <a:spLocks noChangeShapeType="1"/>
        </xdr:cNvSpPr>
      </xdr:nvSpPr>
      <xdr:spPr bwMode="auto">
        <a:xfrm>
          <a:off x="890016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27</xdr:row>
      <xdr:rowOff>0</xdr:rowOff>
    </xdr:from>
    <xdr:to>
      <xdr:col>64</xdr:col>
      <xdr:colOff>9525</xdr:colOff>
      <xdr:row>27</xdr:row>
      <xdr:rowOff>0</xdr:rowOff>
    </xdr:to>
    <xdr:sp macro="" textlink="">
      <xdr:nvSpPr>
        <xdr:cNvPr id="3374" name="AutoShape 1559">
          <a:extLst>
            <a:ext uri="{FF2B5EF4-FFF2-40B4-BE49-F238E27FC236}">
              <a16:creationId xmlns:a16="http://schemas.microsoft.com/office/drawing/2014/main" id="{EC989EB2-18A3-4643-941E-B1083AE8EC8C}"/>
            </a:ext>
          </a:extLst>
        </xdr:cNvPr>
        <xdr:cNvSpPr>
          <a:spLocks noChangeArrowheads="1"/>
        </xdr:cNvSpPr>
      </xdr:nvSpPr>
      <xdr:spPr bwMode="auto">
        <a:xfrm>
          <a:off x="12931140" y="6210300"/>
          <a:ext cx="67246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190500</xdr:colOff>
      <xdr:row>27</xdr:row>
      <xdr:rowOff>0</xdr:rowOff>
    </xdr:from>
    <xdr:to>
      <xdr:col>64</xdr:col>
      <xdr:colOff>9525</xdr:colOff>
      <xdr:row>27</xdr:row>
      <xdr:rowOff>0</xdr:rowOff>
    </xdr:to>
    <xdr:sp macro="" textlink="">
      <xdr:nvSpPr>
        <xdr:cNvPr id="3375" name="AutoShape 1560">
          <a:extLst>
            <a:ext uri="{FF2B5EF4-FFF2-40B4-BE49-F238E27FC236}">
              <a16:creationId xmlns:a16="http://schemas.microsoft.com/office/drawing/2014/main" id="{8A0427A5-20F5-4B4D-A84E-87E675FEFA55}"/>
            </a:ext>
          </a:extLst>
        </xdr:cNvPr>
        <xdr:cNvSpPr>
          <a:spLocks noChangeArrowheads="1"/>
        </xdr:cNvSpPr>
      </xdr:nvSpPr>
      <xdr:spPr bwMode="auto">
        <a:xfrm>
          <a:off x="12931140" y="6210300"/>
          <a:ext cx="67246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81" name="AutoShape 1566">
          <a:extLst>
            <a:ext uri="{FF2B5EF4-FFF2-40B4-BE49-F238E27FC236}">
              <a16:creationId xmlns:a16="http://schemas.microsoft.com/office/drawing/2014/main" id="{9B7662DE-4E4B-40EF-A857-FFB58362FCDA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82" name="AutoShape 1567">
          <a:extLst>
            <a:ext uri="{FF2B5EF4-FFF2-40B4-BE49-F238E27FC236}">
              <a16:creationId xmlns:a16="http://schemas.microsoft.com/office/drawing/2014/main" id="{1C32C06A-869B-4BC1-9B3F-56F2B21BC2DF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27</xdr:row>
      <xdr:rowOff>0</xdr:rowOff>
    </xdr:from>
    <xdr:to>
      <xdr:col>64</xdr:col>
      <xdr:colOff>0</xdr:colOff>
      <xdr:row>27</xdr:row>
      <xdr:rowOff>0</xdr:rowOff>
    </xdr:to>
    <xdr:sp macro="" textlink="">
      <xdr:nvSpPr>
        <xdr:cNvPr id="3383" name="AutoShape 1568">
          <a:extLst>
            <a:ext uri="{FF2B5EF4-FFF2-40B4-BE49-F238E27FC236}">
              <a16:creationId xmlns:a16="http://schemas.microsoft.com/office/drawing/2014/main" id="{3232E2EA-2C08-4DA0-BC15-B0EF100E3A12}"/>
            </a:ext>
          </a:extLst>
        </xdr:cNvPr>
        <xdr:cNvSpPr>
          <a:spLocks noChangeArrowheads="1"/>
        </xdr:cNvSpPr>
      </xdr:nvSpPr>
      <xdr:spPr bwMode="auto">
        <a:xfrm>
          <a:off x="12954000" y="6210300"/>
          <a:ext cx="64008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86" name="AutoShape 1571">
          <a:extLst>
            <a:ext uri="{FF2B5EF4-FFF2-40B4-BE49-F238E27FC236}">
              <a16:creationId xmlns:a16="http://schemas.microsoft.com/office/drawing/2014/main" id="{F0CBBEC4-DD1B-4499-9DD2-7AD30102FB6F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87" name="AutoShape 1572">
          <a:extLst>
            <a:ext uri="{FF2B5EF4-FFF2-40B4-BE49-F238E27FC236}">
              <a16:creationId xmlns:a16="http://schemas.microsoft.com/office/drawing/2014/main" id="{D228AF5C-9E9D-4CC8-89C7-B16434DBB413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89" name="AutoShape 1574">
          <a:extLst>
            <a:ext uri="{FF2B5EF4-FFF2-40B4-BE49-F238E27FC236}">
              <a16:creationId xmlns:a16="http://schemas.microsoft.com/office/drawing/2014/main" id="{A36A9E77-85DF-4A6D-B94E-F0F92BE23442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0" name="AutoShape 1575">
          <a:extLst>
            <a:ext uri="{FF2B5EF4-FFF2-40B4-BE49-F238E27FC236}">
              <a16:creationId xmlns:a16="http://schemas.microsoft.com/office/drawing/2014/main" id="{6BFA16C5-6A5A-463C-A0FA-9656D3F5E59F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1" name="AutoShape 1576">
          <a:extLst>
            <a:ext uri="{FF2B5EF4-FFF2-40B4-BE49-F238E27FC236}">
              <a16:creationId xmlns:a16="http://schemas.microsoft.com/office/drawing/2014/main" id="{3B5BC47B-09B4-4998-AC63-849CE632D8C2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2" name="AutoShape 1577">
          <a:extLst>
            <a:ext uri="{FF2B5EF4-FFF2-40B4-BE49-F238E27FC236}">
              <a16:creationId xmlns:a16="http://schemas.microsoft.com/office/drawing/2014/main" id="{CA1598D5-7D20-4BE6-BA8E-A86410F10AE5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3" name="AutoShape 1578">
          <a:extLst>
            <a:ext uri="{FF2B5EF4-FFF2-40B4-BE49-F238E27FC236}">
              <a16:creationId xmlns:a16="http://schemas.microsoft.com/office/drawing/2014/main" id="{1A7B0F54-6C47-4D13-B312-F618724D962B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4" name="AutoShape 1579">
          <a:extLst>
            <a:ext uri="{FF2B5EF4-FFF2-40B4-BE49-F238E27FC236}">
              <a16:creationId xmlns:a16="http://schemas.microsoft.com/office/drawing/2014/main" id="{DD40D6DA-1B53-4139-88DA-176E9A5925D1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27</xdr:row>
      <xdr:rowOff>0</xdr:rowOff>
    </xdr:from>
    <xdr:to>
      <xdr:col>65</xdr:col>
      <xdr:colOff>0</xdr:colOff>
      <xdr:row>27</xdr:row>
      <xdr:rowOff>0</xdr:rowOff>
    </xdr:to>
    <xdr:sp macro="" textlink="">
      <xdr:nvSpPr>
        <xdr:cNvPr id="3395" name="AutoShape 1583">
          <a:extLst>
            <a:ext uri="{FF2B5EF4-FFF2-40B4-BE49-F238E27FC236}">
              <a16:creationId xmlns:a16="http://schemas.microsoft.com/office/drawing/2014/main" id="{3888789C-A5A1-480D-8A1A-5372FEB7DF52}"/>
            </a:ext>
          </a:extLst>
        </xdr:cNvPr>
        <xdr:cNvSpPr>
          <a:spLocks noChangeArrowheads="1"/>
        </xdr:cNvSpPr>
      </xdr:nvSpPr>
      <xdr:spPr bwMode="auto">
        <a:xfrm>
          <a:off x="13807440" y="62103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42</xdr:row>
      <xdr:rowOff>0</xdr:rowOff>
    </xdr:from>
    <xdr:to>
      <xdr:col>37</xdr:col>
      <xdr:colOff>0</xdr:colOff>
      <xdr:row>45</xdr:row>
      <xdr:rowOff>0</xdr:rowOff>
    </xdr:to>
    <xdr:sp macro="" textlink="">
      <xdr:nvSpPr>
        <xdr:cNvPr id="3682" name="AutoShape 115">
          <a:extLst>
            <a:ext uri="{FF2B5EF4-FFF2-40B4-BE49-F238E27FC236}">
              <a16:creationId xmlns:a16="http://schemas.microsoft.com/office/drawing/2014/main" id="{BB3F063D-A8D6-41E3-817C-C1518361E9D8}"/>
            </a:ext>
          </a:extLst>
        </xdr:cNvPr>
        <xdr:cNvSpPr>
          <a:spLocks noChangeArrowheads="1"/>
        </xdr:cNvSpPr>
      </xdr:nvSpPr>
      <xdr:spPr bwMode="auto">
        <a:xfrm>
          <a:off x="2072640" y="19354800"/>
          <a:ext cx="640080" cy="84582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85" name="Line 3">
          <a:extLst>
            <a:ext uri="{FF2B5EF4-FFF2-40B4-BE49-F238E27FC236}">
              <a16:creationId xmlns:a16="http://schemas.microsoft.com/office/drawing/2014/main" id="{B5249520-1253-422D-9E89-B7A4D6C7964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86" name="Line 4">
          <a:extLst>
            <a:ext uri="{FF2B5EF4-FFF2-40B4-BE49-F238E27FC236}">
              <a16:creationId xmlns:a16="http://schemas.microsoft.com/office/drawing/2014/main" id="{C1EA7532-91C1-43E5-BC41-AC6C69834F1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87" name="Line 5">
          <a:extLst>
            <a:ext uri="{FF2B5EF4-FFF2-40B4-BE49-F238E27FC236}">
              <a16:creationId xmlns:a16="http://schemas.microsoft.com/office/drawing/2014/main" id="{0E3FEB8E-E77A-4ACE-8928-F19EB0A06EE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70D7FCC6-7916-4B5B-BB11-E1C9D0207B9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89" name="Line 7">
          <a:extLst>
            <a:ext uri="{FF2B5EF4-FFF2-40B4-BE49-F238E27FC236}">
              <a16:creationId xmlns:a16="http://schemas.microsoft.com/office/drawing/2014/main" id="{4FBB82B3-24C2-4288-8828-0DDFB0721A2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0" name="Line 8">
          <a:extLst>
            <a:ext uri="{FF2B5EF4-FFF2-40B4-BE49-F238E27FC236}">
              <a16:creationId xmlns:a16="http://schemas.microsoft.com/office/drawing/2014/main" id="{B46297F8-3349-4D4B-A905-64CA0321C99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1" name="Line 9">
          <a:extLst>
            <a:ext uri="{FF2B5EF4-FFF2-40B4-BE49-F238E27FC236}">
              <a16:creationId xmlns:a16="http://schemas.microsoft.com/office/drawing/2014/main" id="{E398E74E-F2E0-4771-A291-DC13C5BE22B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2" name="Line 10">
          <a:extLst>
            <a:ext uri="{FF2B5EF4-FFF2-40B4-BE49-F238E27FC236}">
              <a16:creationId xmlns:a16="http://schemas.microsoft.com/office/drawing/2014/main" id="{A152CF49-00B0-4045-B283-8BA905C6977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3" name="Line 11">
          <a:extLst>
            <a:ext uri="{FF2B5EF4-FFF2-40B4-BE49-F238E27FC236}">
              <a16:creationId xmlns:a16="http://schemas.microsoft.com/office/drawing/2014/main" id="{402B9CD6-9F29-4F0E-B311-F0189BD73C9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4" name="Line 12">
          <a:extLst>
            <a:ext uri="{FF2B5EF4-FFF2-40B4-BE49-F238E27FC236}">
              <a16:creationId xmlns:a16="http://schemas.microsoft.com/office/drawing/2014/main" id="{67697E15-7C42-46A6-9B6E-D6709C125D9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5" name="Line 13">
          <a:extLst>
            <a:ext uri="{FF2B5EF4-FFF2-40B4-BE49-F238E27FC236}">
              <a16:creationId xmlns:a16="http://schemas.microsoft.com/office/drawing/2014/main" id="{8376755A-3477-4F97-8B9D-6D674E8D3A5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6" name="Line 14">
          <a:extLst>
            <a:ext uri="{FF2B5EF4-FFF2-40B4-BE49-F238E27FC236}">
              <a16:creationId xmlns:a16="http://schemas.microsoft.com/office/drawing/2014/main" id="{E844F7E2-A7F3-4F40-878D-1E16837265F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7" name="Line 15">
          <a:extLst>
            <a:ext uri="{FF2B5EF4-FFF2-40B4-BE49-F238E27FC236}">
              <a16:creationId xmlns:a16="http://schemas.microsoft.com/office/drawing/2014/main" id="{6E391D6D-5EEB-4A19-911E-79CF8B628AE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8" name="Line 16">
          <a:extLst>
            <a:ext uri="{FF2B5EF4-FFF2-40B4-BE49-F238E27FC236}">
              <a16:creationId xmlns:a16="http://schemas.microsoft.com/office/drawing/2014/main" id="{AEA594EB-8AC3-4656-A940-436794DC48B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699" name="Line 17">
          <a:extLst>
            <a:ext uri="{FF2B5EF4-FFF2-40B4-BE49-F238E27FC236}">
              <a16:creationId xmlns:a16="http://schemas.microsoft.com/office/drawing/2014/main" id="{CDA6949A-CE8D-4388-8E4B-058787DDB99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0" name="Line 18">
          <a:extLst>
            <a:ext uri="{FF2B5EF4-FFF2-40B4-BE49-F238E27FC236}">
              <a16:creationId xmlns:a16="http://schemas.microsoft.com/office/drawing/2014/main" id="{11162059-49BE-4897-815D-7F0C92AA580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1" name="Line 19">
          <a:extLst>
            <a:ext uri="{FF2B5EF4-FFF2-40B4-BE49-F238E27FC236}">
              <a16:creationId xmlns:a16="http://schemas.microsoft.com/office/drawing/2014/main" id="{0D8A3DD7-8079-4649-96A3-90C03B84963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2" name="Line 20">
          <a:extLst>
            <a:ext uri="{FF2B5EF4-FFF2-40B4-BE49-F238E27FC236}">
              <a16:creationId xmlns:a16="http://schemas.microsoft.com/office/drawing/2014/main" id="{C7252205-1325-42AD-919C-FE9D46010AF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3" name="Line 21">
          <a:extLst>
            <a:ext uri="{FF2B5EF4-FFF2-40B4-BE49-F238E27FC236}">
              <a16:creationId xmlns:a16="http://schemas.microsoft.com/office/drawing/2014/main" id="{B8B84DD5-A17A-4FE1-84B7-81BCEFC9796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4" name="Line 22">
          <a:extLst>
            <a:ext uri="{FF2B5EF4-FFF2-40B4-BE49-F238E27FC236}">
              <a16:creationId xmlns:a16="http://schemas.microsoft.com/office/drawing/2014/main" id="{DAACD534-2AB1-4CB2-A8B0-E1B719598CD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5" name="Line 23">
          <a:extLst>
            <a:ext uri="{FF2B5EF4-FFF2-40B4-BE49-F238E27FC236}">
              <a16:creationId xmlns:a16="http://schemas.microsoft.com/office/drawing/2014/main" id="{6B9CC9D7-860A-4728-BF09-A1CCD55B2C4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6" name="Line 24">
          <a:extLst>
            <a:ext uri="{FF2B5EF4-FFF2-40B4-BE49-F238E27FC236}">
              <a16:creationId xmlns:a16="http://schemas.microsoft.com/office/drawing/2014/main" id="{D04F510E-6473-4AFC-A14C-DFBF177F187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7" name="Line 25">
          <a:extLst>
            <a:ext uri="{FF2B5EF4-FFF2-40B4-BE49-F238E27FC236}">
              <a16:creationId xmlns:a16="http://schemas.microsoft.com/office/drawing/2014/main" id="{AD3656E7-6F75-4BB0-AD71-69BAAD81045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8" name="Line 26">
          <a:extLst>
            <a:ext uri="{FF2B5EF4-FFF2-40B4-BE49-F238E27FC236}">
              <a16:creationId xmlns:a16="http://schemas.microsoft.com/office/drawing/2014/main" id="{6F3750FD-9B0A-4A90-9FB7-2EE7F14D463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09" name="Line 27">
          <a:extLst>
            <a:ext uri="{FF2B5EF4-FFF2-40B4-BE49-F238E27FC236}">
              <a16:creationId xmlns:a16="http://schemas.microsoft.com/office/drawing/2014/main" id="{CF36B244-4BC8-4B2E-A7E1-558EDC4A9EA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0" name="Line 28">
          <a:extLst>
            <a:ext uri="{FF2B5EF4-FFF2-40B4-BE49-F238E27FC236}">
              <a16:creationId xmlns:a16="http://schemas.microsoft.com/office/drawing/2014/main" id="{DB9CF20D-CA11-442D-AA38-9D2B06FA64E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1" name="Line 29">
          <a:extLst>
            <a:ext uri="{FF2B5EF4-FFF2-40B4-BE49-F238E27FC236}">
              <a16:creationId xmlns:a16="http://schemas.microsoft.com/office/drawing/2014/main" id="{E30E458B-3A02-49F3-8835-126A0E8DF83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2" name="Line 30">
          <a:extLst>
            <a:ext uri="{FF2B5EF4-FFF2-40B4-BE49-F238E27FC236}">
              <a16:creationId xmlns:a16="http://schemas.microsoft.com/office/drawing/2014/main" id="{314AE75B-0775-4F63-8EEA-DD123565E75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3" name="Line 31">
          <a:extLst>
            <a:ext uri="{FF2B5EF4-FFF2-40B4-BE49-F238E27FC236}">
              <a16:creationId xmlns:a16="http://schemas.microsoft.com/office/drawing/2014/main" id="{BE49C960-B37A-4F89-9A9D-48900CDE926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4" name="Line 32">
          <a:extLst>
            <a:ext uri="{FF2B5EF4-FFF2-40B4-BE49-F238E27FC236}">
              <a16:creationId xmlns:a16="http://schemas.microsoft.com/office/drawing/2014/main" id="{A0C2F02F-4BE8-4913-B5BE-9F020BCD02C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5" name="Line 33">
          <a:extLst>
            <a:ext uri="{FF2B5EF4-FFF2-40B4-BE49-F238E27FC236}">
              <a16:creationId xmlns:a16="http://schemas.microsoft.com/office/drawing/2014/main" id="{9B238467-60D7-42AB-9F71-051716D1BDA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6" name="Line 34">
          <a:extLst>
            <a:ext uri="{FF2B5EF4-FFF2-40B4-BE49-F238E27FC236}">
              <a16:creationId xmlns:a16="http://schemas.microsoft.com/office/drawing/2014/main" id="{93AB4345-FE04-4BCF-8552-2F8CF3CFFEB3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7" name="Line 35">
          <a:extLst>
            <a:ext uri="{FF2B5EF4-FFF2-40B4-BE49-F238E27FC236}">
              <a16:creationId xmlns:a16="http://schemas.microsoft.com/office/drawing/2014/main" id="{17149589-F5A7-41DB-921C-6327D3118D8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8" name="Line 36">
          <a:extLst>
            <a:ext uri="{FF2B5EF4-FFF2-40B4-BE49-F238E27FC236}">
              <a16:creationId xmlns:a16="http://schemas.microsoft.com/office/drawing/2014/main" id="{4BF5F8AD-F866-45C8-B711-7931DF25A66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19" name="Line 37">
          <a:extLst>
            <a:ext uri="{FF2B5EF4-FFF2-40B4-BE49-F238E27FC236}">
              <a16:creationId xmlns:a16="http://schemas.microsoft.com/office/drawing/2014/main" id="{064D0A70-6878-4180-9820-CF04DEB4317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0" name="Line 38">
          <a:extLst>
            <a:ext uri="{FF2B5EF4-FFF2-40B4-BE49-F238E27FC236}">
              <a16:creationId xmlns:a16="http://schemas.microsoft.com/office/drawing/2014/main" id="{75F73FA6-21C8-445C-AE6E-DE7F32F6F22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1" name="Line 39">
          <a:extLst>
            <a:ext uri="{FF2B5EF4-FFF2-40B4-BE49-F238E27FC236}">
              <a16:creationId xmlns:a16="http://schemas.microsoft.com/office/drawing/2014/main" id="{485E1962-CFC7-4E9A-98F2-4B027D36849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2" name="Line 40">
          <a:extLst>
            <a:ext uri="{FF2B5EF4-FFF2-40B4-BE49-F238E27FC236}">
              <a16:creationId xmlns:a16="http://schemas.microsoft.com/office/drawing/2014/main" id="{D9601B2F-7733-40DD-B48F-F33A4315EE6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3" name="Line 41">
          <a:extLst>
            <a:ext uri="{FF2B5EF4-FFF2-40B4-BE49-F238E27FC236}">
              <a16:creationId xmlns:a16="http://schemas.microsoft.com/office/drawing/2014/main" id="{7D8FADCF-69AD-4F0A-930B-7EE0AB70381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4" name="Line 42">
          <a:extLst>
            <a:ext uri="{FF2B5EF4-FFF2-40B4-BE49-F238E27FC236}">
              <a16:creationId xmlns:a16="http://schemas.microsoft.com/office/drawing/2014/main" id="{0ECD7EAA-A789-4435-BCB3-FAF3D114B095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5" name="Line 43">
          <a:extLst>
            <a:ext uri="{FF2B5EF4-FFF2-40B4-BE49-F238E27FC236}">
              <a16:creationId xmlns:a16="http://schemas.microsoft.com/office/drawing/2014/main" id="{8849F496-EF82-4F79-9672-AEFC2BA9D7F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6" name="Line 44">
          <a:extLst>
            <a:ext uri="{FF2B5EF4-FFF2-40B4-BE49-F238E27FC236}">
              <a16:creationId xmlns:a16="http://schemas.microsoft.com/office/drawing/2014/main" id="{6514D194-AB04-4757-AE66-AB6D5DC3667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7" name="Line 45">
          <a:extLst>
            <a:ext uri="{FF2B5EF4-FFF2-40B4-BE49-F238E27FC236}">
              <a16:creationId xmlns:a16="http://schemas.microsoft.com/office/drawing/2014/main" id="{0B9A450C-4BA5-41E5-A855-7509A61D610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8" name="Line 46">
          <a:extLst>
            <a:ext uri="{FF2B5EF4-FFF2-40B4-BE49-F238E27FC236}">
              <a16:creationId xmlns:a16="http://schemas.microsoft.com/office/drawing/2014/main" id="{53DDDFDE-FF1D-4D37-858E-CC9050D71B2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29" name="Line 47">
          <a:extLst>
            <a:ext uri="{FF2B5EF4-FFF2-40B4-BE49-F238E27FC236}">
              <a16:creationId xmlns:a16="http://schemas.microsoft.com/office/drawing/2014/main" id="{6E63EAE4-88AB-4AD6-8A61-D89ADA7B816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0" name="Line 48">
          <a:extLst>
            <a:ext uri="{FF2B5EF4-FFF2-40B4-BE49-F238E27FC236}">
              <a16:creationId xmlns:a16="http://schemas.microsoft.com/office/drawing/2014/main" id="{4A82B337-8F8D-4EC2-A525-E5DC83F729C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1" name="Line 49">
          <a:extLst>
            <a:ext uri="{FF2B5EF4-FFF2-40B4-BE49-F238E27FC236}">
              <a16:creationId xmlns:a16="http://schemas.microsoft.com/office/drawing/2014/main" id="{0D4CD0EF-8EF5-4084-9A9C-D0B4D58156A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2" name="Line 50">
          <a:extLst>
            <a:ext uri="{FF2B5EF4-FFF2-40B4-BE49-F238E27FC236}">
              <a16:creationId xmlns:a16="http://schemas.microsoft.com/office/drawing/2014/main" id="{8164AB92-533E-4F25-B93A-6153CAF1C80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3" name="Line 51">
          <a:extLst>
            <a:ext uri="{FF2B5EF4-FFF2-40B4-BE49-F238E27FC236}">
              <a16:creationId xmlns:a16="http://schemas.microsoft.com/office/drawing/2014/main" id="{36D3205D-5D0E-4D0A-A1FE-BA8F5D51B44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4" name="Line 52">
          <a:extLst>
            <a:ext uri="{FF2B5EF4-FFF2-40B4-BE49-F238E27FC236}">
              <a16:creationId xmlns:a16="http://schemas.microsoft.com/office/drawing/2014/main" id="{BE1579F1-3351-41DB-A916-B3FA260AD60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5" name="Line 53">
          <a:extLst>
            <a:ext uri="{FF2B5EF4-FFF2-40B4-BE49-F238E27FC236}">
              <a16:creationId xmlns:a16="http://schemas.microsoft.com/office/drawing/2014/main" id="{F57B82B2-3596-402B-AE74-FAC1CB4A98F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6" name="Line 54">
          <a:extLst>
            <a:ext uri="{FF2B5EF4-FFF2-40B4-BE49-F238E27FC236}">
              <a16:creationId xmlns:a16="http://schemas.microsoft.com/office/drawing/2014/main" id="{2B799F71-008F-41A6-BBD7-5930217A57C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7" name="Line 55">
          <a:extLst>
            <a:ext uri="{FF2B5EF4-FFF2-40B4-BE49-F238E27FC236}">
              <a16:creationId xmlns:a16="http://schemas.microsoft.com/office/drawing/2014/main" id="{A0CB6BA0-2DC3-4899-9A0B-153EBF902BC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8" name="Line 56">
          <a:extLst>
            <a:ext uri="{FF2B5EF4-FFF2-40B4-BE49-F238E27FC236}">
              <a16:creationId xmlns:a16="http://schemas.microsoft.com/office/drawing/2014/main" id="{8D79B8C7-3767-449C-9EA1-AC2546207C5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39" name="Line 57">
          <a:extLst>
            <a:ext uri="{FF2B5EF4-FFF2-40B4-BE49-F238E27FC236}">
              <a16:creationId xmlns:a16="http://schemas.microsoft.com/office/drawing/2014/main" id="{40E881E9-DF7F-4F56-B2F6-204B2E59BDC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0" name="Line 58">
          <a:extLst>
            <a:ext uri="{FF2B5EF4-FFF2-40B4-BE49-F238E27FC236}">
              <a16:creationId xmlns:a16="http://schemas.microsoft.com/office/drawing/2014/main" id="{80C4BBBC-E013-4213-8E3E-2D89E2685E1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1" name="Line 59">
          <a:extLst>
            <a:ext uri="{FF2B5EF4-FFF2-40B4-BE49-F238E27FC236}">
              <a16:creationId xmlns:a16="http://schemas.microsoft.com/office/drawing/2014/main" id="{E58CDCCE-64FC-4DAD-82E0-3EE8CD5C4DA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2" name="Line 60">
          <a:extLst>
            <a:ext uri="{FF2B5EF4-FFF2-40B4-BE49-F238E27FC236}">
              <a16:creationId xmlns:a16="http://schemas.microsoft.com/office/drawing/2014/main" id="{1D32C1BD-8510-48C5-A6F8-DF56BFAD4C7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3" name="Line 61">
          <a:extLst>
            <a:ext uri="{FF2B5EF4-FFF2-40B4-BE49-F238E27FC236}">
              <a16:creationId xmlns:a16="http://schemas.microsoft.com/office/drawing/2014/main" id="{E183D6D3-195A-4897-9819-B035FFAC2D6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4" name="Line 62">
          <a:extLst>
            <a:ext uri="{FF2B5EF4-FFF2-40B4-BE49-F238E27FC236}">
              <a16:creationId xmlns:a16="http://schemas.microsoft.com/office/drawing/2014/main" id="{B743A4EB-5FB7-445C-8C0D-32D70829511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5" name="Line 63">
          <a:extLst>
            <a:ext uri="{FF2B5EF4-FFF2-40B4-BE49-F238E27FC236}">
              <a16:creationId xmlns:a16="http://schemas.microsoft.com/office/drawing/2014/main" id="{B1978143-F4F7-4EB3-84E1-B49FFA67477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6" name="Line 64">
          <a:extLst>
            <a:ext uri="{FF2B5EF4-FFF2-40B4-BE49-F238E27FC236}">
              <a16:creationId xmlns:a16="http://schemas.microsoft.com/office/drawing/2014/main" id="{EA516BD9-F002-4A5F-8710-405D8597E51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7" name="Line 65">
          <a:extLst>
            <a:ext uri="{FF2B5EF4-FFF2-40B4-BE49-F238E27FC236}">
              <a16:creationId xmlns:a16="http://schemas.microsoft.com/office/drawing/2014/main" id="{97634B66-DC55-42B5-86D3-5F1A958AB33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8" name="Line 66">
          <a:extLst>
            <a:ext uri="{FF2B5EF4-FFF2-40B4-BE49-F238E27FC236}">
              <a16:creationId xmlns:a16="http://schemas.microsoft.com/office/drawing/2014/main" id="{6FCC6B88-9339-4857-AA08-0FE8D3C06FE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49" name="Line 67">
          <a:extLst>
            <a:ext uri="{FF2B5EF4-FFF2-40B4-BE49-F238E27FC236}">
              <a16:creationId xmlns:a16="http://schemas.microsoft.com/office/drawing/2014/main" id="{E6C9226E-CF01-4386-B518-E62C9E67968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0" name="Line 68">
          <a:extLst>
            <a:ext uri="{FF2B5EF4-FFF2-40B4-BE49-F238E27FC236}">
              <a16:creationId xmlns:a16="http://schemas.microsoft.com/office/drawing/2014/main" id="{FE51CBF5-D460-46CD-9BCC-10CFD4CAD5D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1" name="Line 69">
          <a:extLst>
            <a:ext uri="{FF2B5EF4-FFF2-40B4-BE49-F238E27FC236}">
              <a16:creationId xmlns:a16="http://schemas.microsoft.com/office/drawing/2014/main" id="{67546AD9-AE2D-4645-8518-930376C5B85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2" name="Line 70">
          <a:extLst>
            <a:ext uri="{FF2B5EF4-FFF2-40B4-BE49-F238E27FC236}">
              <a16:creationId xmlns:a16="http://schemas.microsoft.com/office/drawing/2014/main" id="{D9C418D1-7A6C-4432-A713-76D2C1FABDF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3" name="Line 71">
          <a:extLst>
            <a:ext uri="{FF2B5EF4-FFF2-40B4-BE49-F238E27FC236}">
              <a16:creationId xmlns:a16="http://schemas.microsoft.com/office/drawing/2014/main" id="{38CE4ECA-6215-4CC6-88FD-04030145E6C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4" name="Line 72">
          <a:extLst>
            <a:ext uri="{FF2B5EF4-FFF2-40B4-BE49-F238E27FC236}">
              <a16:creationId xmlns:a16="http://schemas.microsoft.com/office/drawing/2014/main" id="{40BC0EF0-4B9F-4E19-9854-5FB2AF65390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5" name="Line 73">
          <a:extLst>
            <a:ext uri="{FF2B5EF4-FFF2-40B4-BE49-F238E27FC236}">
              <a16:creationId xmlns:a16="http://schemas.microsoft.com/office/drawing/2014/main" id="{C10F6102-9662-4C27-971A-92E8F5AD4D2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6" name="Line 74">
          <a:extLst>
            <a:ext uri="{FF2B5EF4-FFF2-40B4-BE49-F238E27FC236}">
              <a16:creationId xmlns:a16="http://schemas.microsoft.com/office/drawing/2014/main" id="{003F6671-B940-4193-B8AC-E10CA3378B2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7" name="Line 75">
          <a:extLst>
            <a:ext uri="{FF2B5EF4-FFF2-40B4-BE49-F238E27FC236}">
              <a16:creationId xmlns:a16="http://schemas.microsoft.com/office/drawing/2014/main" id="{7C767842-CE99-40A2-B668-5C545E2A20F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8" name="Line 76">
          <a:extLst>
            <a:ext uri="{FF2B5EF4-FFF2-40B4-BE49-F238E27FC236}">
              <a16:creationId xmlns:a16="http://schemas.microsoft.com/office/drawing/2014/main" id="{304AE7E1-048A-46C1-B5E9-B67578F9AE95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59" name="Line 77">
          <a:extLst>
            <a:ext uri="{FF2B5EF4-FFF2-40B4-BE49-F238E27FC236}">
              <a16:creationId xmlns:a16="http://schemas.microsoft.com/office/drawing/2014/main" id="{24AAF6F6-4C46-4329-8BD3-72B10643ED8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0" name="Line 78">
          <a:extLst>
            <a:ext uri="{FF2B5EF4-FFF2-40B4-BE49-F238E27FC236}">
              <a16:creationId xmlns:a16="http://schemas.microsoft.com/office/drawing/2014/main" id="{915009E6-832A-4519-8E7B-3663E90A1BF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1" name="Line 79">
          <a:extLst>
            <a:ext uri="{FF2B5EF4-FFF2-40B4-BE49-F238E27FC236}">
              <a16:creationId xmlns:a16="http://schemas.microsoft.com/office/drawing/2014/main" id="{B7286331-7F2F-47D4-AB68-93961A146BE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2" name="Line 80">
          <a:extLst>
            <a:ext uri="{FF2B5EF4-FFF2-40B4-BE49-F238E27FC236}">
              <a16:creationId xmlns:a16="http://schemas.microsoft.com/office/drawing/2014/main" id="{AF6B722D-5573-48C0-9D73-08FD741760C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3" name="Line 81">
          <a:extLst>
            <a:ext uri="{FF2B5EF4-FFF2-40B4-BE49-F238E27FC236}">
              <a16:creationId xmlns:a16="http://schemas.microsoft.com/office/drawing/2014/main" id="{091CBBBA-AACB-4C77-94DE-6D27D1EC125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4" name="Line 82">
          <a:extLst>
            <a:ext uri="{FF2B5EF4-FFF2-40B4-BE49-F238E27FC236}">
              <a16:creationId xmlns:a16="http://schemas.microsoft.com/office/drawing/2014/main" id="{D8A04AEF-E1CA-46B1-BA73-B16460ADC1E4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5" name="Line 83">
          <a:extLst>
            <a:ext uri="{FF2B5EF4-FFF2-40B4-BE49-F238E27FC236}">
              <a16:creationId xmlns:a16="http://schemas.microsoft.com/office/drawing/2014/main" id="{9D3130D2-2980-4D5F-8006-0AC227E1DF1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6" name="Line 84">
          <a:extLst>
            <a:ext uri="{FF2B5EF4-FFF2-40B4-BE49-F238E27FC236}">
              <a16:creationId xmlns:a16="http://schemas.microsoft.com/office/drawing/2014/main" id="{CC2BE4A2-ED55-446D-81D2-D338A7CC4AF4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7" name="Line 85">
          <a:extLst>
            <a:ext uri="{FF2B5EF4-FFF2-40B4-BE49-F238E27FC236}">
              <a16:creationId xmlns:a16="http://schemas.microsoft.com/office/drawing/2014/main" id="{2296E4EC-81C9-4067-A4ED-786F4BB95BE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8" name="Line 86">
          <a:extLst>
            <a:ext uri="{FF2B5EF4-FFF2-40B4-BE49-F238E27FC236}">
              <a16:creationId xmlns:a16="http://schemas.microsoft.com/office/drawing/2014/main" id="{8CA8B635-87CD-4C18-B513-6A78CD92FD1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69" name="Line 87">
          <a:extLst>
            <a:ext uri="{FF2B5EF4-FFF2-40B4-BE49-F238E27FC236}">
              <a16:creationId xmlns:a16="http://schemas.microsoft.com/office/drawing/2014/main" id="{FB7F2645-6D08-45EF-A4BC-28F3112C07B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0" name="Line 88">
          <a:extLst>
            <a:ext uri="{FF2B5EF4-FFF2-40B4-BE49-F238E27FC236}">
              <a16:creationId xmlns:a16="http://schemas.microsoft.com/office/drawing/2014/main" id="{15D4CD12-DA92-42F9-9F84-A7EE3F9C6A95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1" name="Line 89">
          <a:extLst>
            <a:ext uri="{FF2B5EF4-FFF2-40B4-BE49-F238E27FC236}">
              <a16:creationId xmlns:a16="http://schemas.microsoft.com/office/drawing/2014/main" id="{6184E501-69AF-44EC-B8F9-A25A9CDB29C5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2" name="Line 90">
          <a:extLst>
            <a:ext uri="{FF2B5EF4-FFF2-40B4-BE49-F238E27FC236}">
              <a16:creationId xmlns:a16="http://schemas.microsoft.com/office/drawing/2014/main" id="{6282DD22-AADA-412E-A236-799CF6CF59A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3" name="Line 91">
          <a:extLst>
            <a:ext uri="{FF2B5EF4-FFF2-40B4-BE49-F238E27FC236}">
              <a16:creationId xmlns:a16="http://schemas.microsoft.com/office/drawing/2014/main" id="{6640E753-FE1B-4420-A2EA-046CD4E4D30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4" name="Line 92">
          <a:extLst>
            <a:ext uri="{FF2B5EF4-FFF2-40B4-BE49-F238E27FC236}">
              <a16:creationId xmlns:a16="http://schemas.microsoft.com/office/drawing/2014/main" id="{E20EF65F-7BD2-4E1F-8305-8EF3F702A9F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5" name="Line 93">
          <a:extLst>
            <a:ext uri="{FF2B5EF4-FFF2-40B4-BE49-F238E27FC236}">
              <a16:creationId xmlns:a16="http://schemas.microsoft.com/office/drawing/2014/main" id="{54D4FCAB-28DA-4DB4-9B53-4A6FA0901B4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6" name="Line 94">
          <a:extLst>
            <a:ext uri="{FF2B5EF4-FFF2-40B4-BE49-F238E27FC236}">
              <a16:creationId xmlns:a16="http://schemas.microsoft.com/office/drawing/2014/main" id="{074E5576-AE6A-4E45-A621-C8C229A4A2E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7" name="Line 95">
          <a:extLst>
            <a:ext uri="{FF2B5EF4-FFF2-40B4-BE49-F238E27FC236}">
              <a16:creationId xmlns:a16="http://schemas.microsoft.com/office/drawing/2014/main" id="{9787D71B-3B20-4180-A00C-4A6F907B416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8" name="Line 96">
          <a:extLst>
            <a:ext uri="{FF2B5EF4-FFF2-40B4-BE49-F238E27FC236}">
              <a16:creationId xmlns:a16="http://schemas.microsoft.com/office/drawing/2014/main" id="{879CAD0D-533F-43A5-828C-289A02060DAD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79" name="Line 97">
          <a:extLst>
            <a:ext uri="{FF2B5EF4-FFF2-40B4-BE49-F238E27FC236}">
              <a16:creationId xmlns:a16="http://schemas.microsoft.com/office/drawing/2014/main" id="{DD43BBB6-6FB5-4CA7-AEA3-6BB6D3C3B5D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0" name="Line 98">
          <a:extLst>
            <a:ext uri="{FF2B5EF4-FFF2-40B4-BE49-F238E27FC236}">
              <a16:creationId xmlns:a16="http://schemas.microsoft.com/office/drawing/2014/main" id="{BCA3CD3F-3ADE-4C07-A68C-D0E76B7A810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1" name="Line 99">
          <a:extLst>
            <a:ext uri="{FF2B5EF4-FFF2-40B4-BE49-F238E27FC236}">
              <a16:creationId xmlns:a16="http://schemas.microsoft.com/office/drawing/2014/main" id="{B250CE38-0ECA-4D74-8BFE-6691E4E3F16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2" name="Line 100">
          <a:extLst>
            <a:ext uri="{FF2B5EF4-FFF2-40B4-BE49-F238E27FC236}">
              <a16:creationId xmlns:a16="http://schemas.microsoft.com/office/drawing/2014/main" id="{2E5F5768-EDA8-4972-A3B7-40BA36A3F69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3" name="Line 101">
          <a:extLst>
            <a:ext uri="{FF2B5EF4-FFF2-40B4-BE49-F238E27FC236}">
              <a16:creationId xmlns:a16="http://schemas.microsoft.com/office/drawing/2014/main" id="{A789F119-18F9-470F-B2FE-435CF5D4AED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4" name="Line 102">
          <a:extLst>
            <a:ext uri="{FF2B5EF4-FFF2-40B4-BE49-F238E27FC236}">
              <a16:creationId xmlns:a16="http://schemas.microsoft.com/office/drawing/2014/main" id="{2BD516DC-C6CC-4B86-B3B5-B1FF27C15764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5" name="Line 103">
          <a:extLst>
            <a:ext uri="{FF2B5EF4-FFF2-40B4-BE49-F238E27FC236}">
              <a16:creationId xmlns:a16="http://schemas.microsoft.com/office/drawing/2014/main" id="{2284AA08-E7F3-44E6-B496-8A3878DA2EF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6" name="Line 104">
          <a:extLst>
            <a:ext uri="{FF2B5EF4-FFF2-40B4-BE49-F238E27FC236}">
              <a16:creationId xmlns:a16="http://schemas.microsoft.com/office/drawing/2014/main" id="{CA9FDE5E-B652-4955-AD64-AE1D788AF00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7" name="Line 105">
          <a:extLst>
            <a:ext uri="{FF2B5EF4-FFF2-40B4-BE49-F238E27FC236}">
              <a16:creationId xmlns:a16="http://schemas.microsoft.com/office/drawing/2014/main" id="{342BFD47-1F84-468B-87FC-B43EDC91C98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8" name="Line 106">
          <a:extLst>
            <a:ext uri="{FF2B5EF4-FFF2-40B4-BE49-F238E27FC236}">
              <a16:creationId xmlns:a16="http://schemas.microsoft.com/office/drawing/2014/main" id="{F891907C-4763-4BAC-8265-027B4AFC55C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89" name="Line 107">
          <a:extLst>
            <a:ext uri="{FF2B5EF4-FFF2-40B4-BE49-F238E27FC236}">
              <a16:creationId xmlns:a16="http://schemas.microsoft.com/office/drawing/2014/main" id="{D5D86F54-EA6A-4128-A4BA-292E997A418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0" name="Line 108">
          <a:extLst>
            <a:ext uri="{FF2B5EF4-FFF2-40B4-BE49-F238E27FC236}">
              <a16:creationId xmlns:a16="http://schemas.microsoft.com/office/drawing/2014/main" id="{FE59B3F0-2DC5-4ED0-A032-B3228A13711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1" name="Line 109">
          <a:extLst>
            <a:ext uri="{FF2B5EF4-FFF2-40B4-BE49-F238E27FC236}">
              <a16:creationId xmlns:a16="http://schemas.microsoft.com/office/drawing/2014/main" id="{DA620526-8DB2-4155-964D-2B2071FDA49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2" name="Line 110">
          <a:extLst>
            <a:ext uri="{FF2B5EF4-FFF2-40B4-BE49-F238E27FC236}">
              <a16:creationId xmlns:a16="http://schemas.microsoft.com/office/drawing/2014/main" id="{5F3780C5-8B38-49BD-801A-ACFF4CC549B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3" name="Line 111">
          <a:extLst>
            <a:ext uri="{FF2B5EF4-FFF2-40B4-BE49-F238E27FC236}">
              <a16:creationId xmlns:a16="http://schemas.microsoft.com/office/drawing/2014/main" id="{B77811BB-9FC5-4A18-AFF8-5D38C2A4285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4" name="Line 112">
          <a:extLst>
            <a:ext uri="{FF2B5EF4-FFF2-40B4-BE49-F238E27FC236}">
              <a16:creationId xmlns:a16="http://schemas.microsoft.com/office/drawing/2014/main" id="{199C5E83-53D8-4D33-BC77-C38886ABCF5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5" name="Line 113">
          <a:extLst>
            <a:ext uri="{FF2B5EF4-FFF2-40B4-BE49-F238E27FC236}">
              <a16:creationId xmlns:a16="http://schemas.microsoft.com/office/drawing/2014/main" id="{85679A00-846A-4B2E-AC84-86D0AC5EF9B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796" name="Line 114">
          <a:extLst>
            <a:ext uri="{FF2B5EF4-FFF2-40B4-BE49-F238E27FC236}">
              <a16:creationId xmlns:a16="http://schemas.microsoft.com/office/drawing/2014/main" id="{E982D759-3C4E-41EC-A1BC-7F0DB3EE42D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807" name="AutoShape 133">
          <a:extLst>
            <a:ext uri="{FF2B5EF4-FFF2-40B4-BE49-F238E27FC236}">
              <a16:creationId xmlns:a16="http://schemas.microsoft.com/office/drawing/2014/main" id="{E32FDB02-419E-407E-A519-C0DFEF375DD9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808" name="AutoShape 134">
          <a:extLst>
            <a:ext uri="{FF2B5EF4-FFF2-40B4-BE49-F238E27FC236}">
              <a16:creationId xmlns:a16="http://schemas.microsoft.com/office/drawing/2014/main" id="{7FB06123-A428-4544-816F-B67CE623A133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09" name="AutoShape 135">
          <a:extLst>
            <a:ext uri="{FF2B5EF4-FFF2-40B4-BE49-F238E27FC236}">
              <a16:creationId xmlns:a16="http://schemas.microsoft.com/office/drawing/2014/main" id="{08306B01-A301-40CA-AB19-B6B1CD6D3AA6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10" name="AutoShape 136">
          <a:extLst>
            <a:ext uri="{FF2B5EF4-FFF2-40B4-BE49-F238E27FC236}">
              <a16:creationId xmlns:a16="http://schemas.microsoft.com/office/drawing/2014/main" id="{5945771C-0422-4DAE-9F3C-0F925B6A54C3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11" name="AutoShape 137">
          <a:extLst>
            <a:ext uri="{FF2B5EF4-FFF2-40B4-BE49-F238E27FC236}">
              <a16:creationId xmlns:a16="http://schemas.microsoft.com/office/drawing/2014/main" id="{F954E14A-C401-4BCF-B192-13BFEE58D819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12" name="AutoShape 138">
          <a:extLst>
            <a:ext uri="{FF2B5EF4-FFF2-40B4-BE49-F238E27FC236}">
              <a16:creationId xmlns:a16="http://schemas.microsoft.com/office/drawing/2014/main" id="{16A91505-CD05-4EFB-A86C-58D6749B7A81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13" name="AutoShape 140">
          <a:extLst>
            <a:ext uri="{FF2B5EF4-FFF2-40B4-BE49-F238E27FC236}">
              <a16:creationId xmlns:a16="http://schemas.microsoft.com/office/drawing/2014/main" id="{095A0F6A-FE4C-4209-9A7D-12B042B8B93C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45</xdr:row>
      <xdr:rowOff>0</xdr:rowOff>
    </xdr:from>
    <xdr:to>
      <xdr:col>65</xdr:col>
      <xdr:colOff>0</xdr:colOff>
      <xdr:row>45</xdr:row>
      <xdr:rowOff>0</xdr:rowOff>
    </xdr:to>
    <xdr:sp macro="" textlink="">
      <xdr:nvSpPr>
        <xdr:cNvPr id="3814" name="AutoShape 141">
          <a:extLst>
            <a:ext uri="{FF2B5EF4-FFF2-40B4-BE49-F238E27FC236}">
              <a16:creationId xmlns:a16="http://schemas.microsoft.com/office/drawing/2014/main" id="{99D1040F-F6DC-47C4-A229-5C97EBC6052C}"/>
            </a:ext>
          </a:extLst>
        </xdr:cNvPr>
        <xdr:cNvSpPr>
          <a:spLocks noChangeArrowheads="1"/>
        </xdr:cNvSpPr>
      </xdr:nvSpPr>
      <xdr:spPr bwMode="auto">
        <a:xfrm>
          <a:off x="13807440" y="1738122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817" name="AutoShape 144">
          <a:extLst>
            <a:ext uri="{FF2B5EF4-FFF2-40B4-BE49-F238E27FC236}">
              <a16:creationId xmlns:a16="http://schemas.microsoft.com/office/drawing/2014/main" id="{9FF38B6A-474E-4D23-A062-69CB2781B909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18" name="Line 1446">
          <a:extLst>
            <a:ext uri="{FF2B5EF4-FFF2-40B4-BE49-F238E27FC236}">
              <a16:creationId xmlns:a16="http://schemas.microsoft.com/office/drawing/2014/main" id="{26DE0660-3A03-44B0-A7A6-6E225519976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19" name="Line 1447">
          <a:extLst>
            <a:ext uri="{FF2B5EF4-FFF2-40B4-BE49-F238E27FC236}">
              <a16:creationId xmlns:a16="http://schemas.microsoft.com/office/drawing/2014/main" id="{4614EBBF-5EBD-442F-A593-CA4D75F69DF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0" name="Line 1448">
          <a:extLst>
            <a:ext uri="{FF2B5EF4-FFF2-40B4-BE49-F238E27FC236}">
              <a16:creationId xmlns:a16="http://schemas.microsoft.com/office/drawing/2014/main" id="{7D57F9C6-4EDB-406A-8E03-EFFBC721355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1" name="Line 1449">
          <a:extLst>
            <a:ext uri="{FF2B5EF4-FFF2-40B4-BE49-F238E27FC236}">
              <a16:creationId xmlns:a16="http://schemas.microsoft.com/office/drawing/2014/main" id="{E72BD3D2-907C-410F-B111-C74F260F3B3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2" name="Line 1450">
          <a:extLst>
            <a:ext uri="{FF2B5EF4-FFF2-40B4-BE49-F238E27FC236}">
              <a16:creationId xmlns:a16="http://schemas.microsoft.com/office/drawing/2014/main" id="{45086F98-86E3-43EB-9C5E-B26C8410404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3" name="Line 1451">
          <a:extLst>
            <a:ext uri="{FF2B5EF4-FFF2-40B4-BE49-F238E27FC236}">
              <a16:creationId xmlns:a16="http://schemas.microsoft.com/office/drawing/2014/main" id="{860FB826-1D75-45FF-B6BD-A3A91D8E15A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4" name="Line 1452">
          <a:extLst>
            <a:ext uri="{FF2B5EF4-FFF2-40B4-BE49-F238E27FC236}">
              <a16:creationId xmlns:a16="http://schemas.microsoft.com/office/drawing/2014/main" id="{FC97D2E6-75F5-4D12-ADBF-A72952C3546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5" name="Line 1453">
          <a:extLst>
            <a:ext uri="{FF2B5EF4-FFF2-40B4-BE49-F238E27FC236}">
              <a16:creationId xmlns:a16="http://schemas.microsoft.com/office/drawing/2014/main" id="{850095DB-97C7-450B-8C0A-9E8041F8D5F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6" name="Line 1454">
          <a:extLst>
            <a:ext uri="{FF2B5EF4-FFF2-40B4-BE49-F238E27FC236}">
              <a16:creationId xmlns:a16="http://schemas.microsoft.com/office/drawing/2014/main" id="{B12D462B-5CE8-4984-AEA2-391232DEAC4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7" name="Line 1455">
          <a:extLst>
            <a:ext uri="{FF2B5EF4-FFF2-40B4-BE49-F238E27FC236}">
              <a16:creationId xmlns:a16="http://schemas.microsoft.com/office/drawing/2014/main" id="{6E4494C6-EEFC-4D1F-82C5-673A22879AC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8" name="Line 1456">
          <a:extLst>
            <a:ext uri="{FF2B5EF4-FFF2-40B4-BE49-F238E27FC236}">
              <a16:creationId xmlns:a16="http://schemas.microsoft.com/office/drawing/2014/main" id="{6D2A0259-297B-4912-B11A-0A65A31A773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29" name="Line 1457">
          <a:extLst>
            <a:ext uri="{FF2B5EF4-FFF2-40B4-BE49-F238E27FC236}">
              <a16:creationId xmlns:a16="http://schemas.microsoft.com/office/drawing/2014/main" id="{C3BB667A-5025-4745-9098-B885E334349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0" name="Line 1458">
          <a:extLst>
            <a:ext uri="{FF2B5EF4-FFF2-40B4-BE49-F238E27FC236}">
              <a16:creationId xmlns:a16="http://schemas.microsoft.com/office/drawing/2014/main" id="{0CF6E8B1-9A3F-4EFA-8F8B-B0C96F7CA2B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1" name="Line 1459">
          <a:extLst>
            <a:ext uri="{FF2B5EF4-FFF2-40B4-BE49-F238E27FC236}">
              <a16:creationId xmlns:a16="http://schemas.microsoft.com/office/drawing/2014/main" id="{D8E0AD9B-A9AF-4EFF-B3D1-D290F1A52B0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2" name="Line 1460">
          <a:extLst>
            <a:ext uri="{FF2B5EF4-FFF2-40B4-BE49-F238E27FC236}">
              <a16:creationId xmlns:a16="http://schemas.microsoft.com/office/drawing/2014/main" id="{FFC9AE5D-4AE9-4988-93B6-7EBE14F4127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3" name="Line 1461">
          <a:extLst>
            <a:ext uri="{FF2B5EF4-FFF2-40B4-BE49-F238E27FC236}">
              <a16:creationId xmlns:a16="http://schemas.microsoft.com/office/drawing/2014/main" id="{48FCD201-F650-4E95-807F-A810552222B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4" name="Line 1462">
          <a:extLst>
            <a:ext uri="{FF2B5EF4-FFF2-40B4-BE49-F238E27FC236}">
              <a16:creationId xmlns:a16="http://schemas.microsoft.com/office/drawing/2014/main" id="{B30DEC30-4FDB-4123-81C5-D24D4FE2104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5" name="Line 1463">
          <a:extLst>
            <a:ext uri="{FF2B5EF4-FFF2-40B4-BE49-F238E27FC236}">
              <a16:creationId xmlns:a16="http://schemas.microsoft.com/office/drawing/2014/main" id="{23416969-8DAB-455D-AFD7-41AF6510624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6" name="Line 1464">
          <a:extLst>
            <a:ext uri="{FF2B5EF4-FFF2-40B4-BE49-F238E27FC236}">
              <a16:creationId xmlns:a16="http://schemas.microsoft.com/office/drawing/2014/main" id="{91CCB2BD-605D-4CC8-8AFB-2FE2526A9E3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7" name="Line 1465">
          <a:extLst>
            <a:ext uri="{FF2B5EF4-FFF2-40B4-BE49-F238E27FC236}">
              <a16:creationId xmlns:a16="http://schemas.microsoft.com/office/drawing/2014/main" id="{5B4799F1-B853-421C-86CF-CE68E0192804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8" name="Line 1466">
          <a:extLst>
            <a:ext uri="{FF2B5EF4-FFF2-40B4-BE49-F238E27FC236}">
              <a16:creationId xmlns:a16="http://schemas.microsoft.com/office/drawing/2014/main" id="{1B40E4E0-9F44-4DF1-B1E9-2957DADB073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39" name="Line 1467">
          <a:extLst>
            <a:ext uri="{FF2B5EF4-FFF2-40B4-BE49-F238E27FC236}">
              <a16:creationId xmlns:a16="http://schemas.microsoft.com/office/drawing/2014/main" id="{4C5CD464-5836-4307-AD38-37F1398A2705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0" name="Line 1468">
          <a:extLst>
            <a:ext uri="{FF2B5EF4-FFF2-40B4-BE49-F238E27FC236}">
              <a16:creationId xmlns:a16="http://schemas.microsoft.com/office/drawing/2014/main" id="{2F807F28-A653-4977-B12A-009A55CADC2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1" name="Line 1469">
          <a:extLst>
            <a:ext uri="{FF2B5EF4-FFF2-40B4-BE49-F238E27FC236}">
              <a16:creationId xmlns:a16="http://schemas.microsoft.com/office/drawing/2014/main" id="{47CABDDF-F50C-4B56-B954-F09895CD516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2" name="Line 1470">
          <a:extLst>
            <a:ext uri="{FF2B5EF4-FFF2-40B4-BE49-F238E27FC236}">
              <a16:creationId xmlns:a16="http://schemas.microsoft.com/office/drawing/2014/main" id="{3B69870B-6EE8-4A9B-AD7E-4260564C999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3" name="Line 1471">
          <a:extLst>
            <a:ext uri="{FF2B5EF4-FFF2-40B4-BE49-F238E27FC236}">
              <a16:creationId xmlns:a16="http://schemas.microsoft.com/office/drawing/2014/main" id="{872290A4-05F0-4487-9BEA-9E4A2BDDDCE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4" name="Line 1472">
          <a:extLst>
            <a:ext uri="{FF2B5EF4-FFF2-40B4-BE49-F238E27FC236}">
              <a16:creationId xmlns:a16="http://schemas.microsoft.com/office/drawing/2014/main" id="{1CA2E4C2-D687-4E34-8152-438A6F739ABD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5" name="Line 1473">
          <a:extLst>
            <a:ext uri="{FF2B5EF4-FFF2-40B4-BE49-F238E27FC236}">
              <a16:creationId xmlns:a16="http://schemas.microsoft.com/office/drawing/2014/main" id="{997E31EF-B790-4663-B947-9E858166E293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6" name="Line 1474">
          <a:extLst>
            <a:ext uri="{FF2B5EF4-FFF2-40B4-BE49-F238E27FC236}">
              <a16:creationId xmlns:a16="http://schemas.microsoft.com/office/drawing/2014/main" id="{12B9588D-969A-458E-A168-CDF83BF67D7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7" name="Line 1475">
          <a:extLst>
            <a:ext uri="{FF2B5EF4-FFF2-40B4-BE49-F238E27FC236}">
              <a16:creationId xmlns:a16="http://schemas.microsoft.com/office/drawing/2014/main" id="{BB987FC7-0189-4CE3-914B-3294768C018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8" name="Line 1476">
          <a:extLst>
            <a:ext uri="{FF2B5EF4-FFF2-40B4-BE49-F238E27FC236}">
              <a16:creationId xmlns:a16="http://schemas.microsoft.com/office/drawing/2014/main" id="{54A1640E-F495-4BF5-8C47-1BE92DCA126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49" name="Line 1477">
          <a:extLst>
            <a:ext uri="{FF2B5EF4-FFF2-40B4-BE49-F238E27FC236}">
              <a16:creationId xmlns:a16="http://schemas.microsoft.com/office/drawing/2014/main" id="{C4626C16-8ADD-4F4F-8AFB-D20DBD48096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0" name="Line 1478">
          <a:extLst>
            <a:ext uri="{FF2B5EF4-FFF2-40B4-BE49-F238E27FC236}">
              <a16:creationId xmlns:a16="http://schemas.microsoft.com/office/drawing/2014/main" id="{8DA7C1FC-1AF8-4121-B671-B741E9D8665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1" name="Line 1479">
          <a:extLst>
            <a:ext uri="{FF2B5EF4-FFF2-40B4-BE49-F238E27FC236}">
              <a16:creationId xmlns:a16="http://schemas.microsoft.com/office/drawing/2014/main" id="{0ABFD201-B2DE-4377-9FAC-CFB77EABD9C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2" name="Line 1480">
          <a:extLst>
            <a:ext uri="{FF2B5EF4-FFF2-40B4-BE49-F238E27FC236}">
              <a16:creationId xmlns:a16="http://schemas.microsoft.com/office/drawing/2014/main" id="{FA8A20D1-DCBC-43CB-BB39-33C101CFA99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3" name="Line 1481">
          <a:extLst>
            <a:ext uri="{FF2B5EF4-FFF2-40B4-BE49-F238E27FC236}">
              <a16:creationId xmlns:a16="http://schemas.microsoft.com/office/drawing/2014/main" id="{E07637EB-0CC3-4C79-9E59-49A076B77D0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4" name="Line 1482">
          <a:extLst>
            <a:ext uri="{FF2B5EF4-FFF2-40B4-BE49-F238E27FC236}">
              <a16:creationId xmlns:a16="http://schemas.microsoft.com/office/drawing/2014/main" id="{8068A078-C928-417B-A0D2-B5893AF04B0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5" name="Line 1483">
          <a:extLst>
            <a:ext uri="{FF2B5EF4-FFF2-40B4-BE49-F238E27FC236}">
              <a16:creationId xmlns:a16="http://schemas.microsoft.com/office/drawing/2014/main" id="{18E4842D-0767-4F04-B266-A344137D971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6" name="Line 1484">
          <a:extLst>
            <a:ext uri="{FF2B5EF4-FFF2-40B4-BE49-F238E27FC236}">
              <a16:creationId xmlns:a16="http://schemas.microsoft.com/office/drawing/2014/main" id="{87E547A2-6350-4C10-BA3F-2AA8215F0CE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7" name="Line 1485">
          <a:extLst>
            <a:ext uri="{FF2B5EF4-FFF2-40B4-BE49-F238E27FC236}">
              <a16:creationId xmlns:a16="http://schemas.microsoft.com/office/drawing/2014/main" id="{D8FBB369-732D-44B1-9D98-7F44D18B397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8" name="Line 1486">
          <a:extLst>
            <a:ext uri="{FF2B5EF4-FFF2-40B4-BE49-F238E27FC236}">
              <a16:creationId xmlns:a16="http://schemas.microsoft.com/office/drawing/2014/main" id="{73C8C62C-FAE0-4118-A2C3-75A1FF886F2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59" name="Line 1487">
          <a:extLst>
            <a:ext uri="{FF2B5EF4-FFF2-40B4-BE49-F238E27FC236}">
              <a16:creationId xmlns:a16="http://schemas.microsoft.com/office/drawing/2014/main" id="{04F7D7DF-C039-4A87-87EE-DD1CB410DCB3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0" name="Line 1488">
          <a:extLst>
            <a:ext uri="{FF2B5EF4-FFF2-40B4-BE49-F238E27FC236}">
              <a16:creationId xmlns:a16="http://schemas.microsoft.com/office/drawing/2014/main" id="{91E09169-8EF0-4333-B211-68301623D0E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1" name="Line 1489">
          <a:extLst>
            <a:ext uri="{FF2B5EF4-FFF2-40B4-BE49-F238E27FC236}">
              <a16:creationId xmlns:a16="http://schemas.microsoft.com/office/drawing/2014/main" id="{D819530C-0A03-491B-BF9A-BF10C299EEC9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2" name="Line 1490">
          <a:extLst>
            <a:ext uri="{FF2B5EF4-FFF2-40B4-BE49-F238E27FC236}">
              <a16:creationId xmlns:a16="http://schemas.microsoft.com/office/drawing/2014/main" id="{C624A256-2B1E-41F5-B9D0-C251D26646D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3" name="Line 1491">
          <a:extLst>
            <a:ext uri="{FF2B5EF4-FFF2-40B4-BE49-F238E27FC236}">
              <a16:creationId xmlns:a16="http://schemas.microsoft.com/office/drawing/2014/main" id="{4A613C39-0C8D-46C9-A59F-BE26BD43599A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4" name="Line 1492">
          <a:extLst>
            <a:ext uri="{FF2B5EF4-FFF2-40B4-BE49-F238E27FC236}">
              <a16:creationId xmlns:a16="http://schemas.microsoft.com/office/drawing/2014/main" id="{72A7BADE-9576-40C0-9732-CA0118D2E6A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5" name="Line 1493">
          <a:extLst>
            <a:ext uri="{FF2B5EF4-FFF2-40B4-BE49-F238E27FC236}">
              <a16:creationId xmlns:a16="http://schemas.microsoft.com/office/drawing/2014/main" id="{9901C716-4D0D-4044-9F68-817554D3DA8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6" name="Line 1494">
          <a:extLst>
            <a:ext uri="{FF2B5EF4-FFF2-40B4-BE49-F238E27FC236}">
              <a16:creationId xmlns:a16="http://schemas.microsoft.com/office/drawing/2014/main" id="{00A8A51B-BCB4-4DC1-8E7D-9F166F1820D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7" name="Line 1495">
          <a:extLst>
            <a:ext uri="{FF2B5EF4-FFF2-40B4-BE49-F238E27FC236}">
              <a16:creationId xmlns:a16="http://schemas.microsoft.com/office/drawing/2014/main" id="{D9E5BA0F-EBEE-40E4-87B0-12B8D0DE804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8" name="Line 1496">
          <a:extLst>
            <a:ext uri="{FF2B5EF4-FFF2-40B4-BE49-F238E27FC236}">
              <a16:creationId xmlns:a16="http://schemas.microsoft.com/office/drawing/2014/main" id="{47C5FCEC-7141-42F2-8466-CDB279DA038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69" name="Line 1497">
          <a:extLst>
            <a:ext uri="{FF2B5EF4-FFF2-40B4-BE49-F238E27FC236}">
              <a16:creationId xmlns:a16="http://schemas.microsoft.com/office/drawing/2014/main" id="{435B5300-65AA-488D-AE0B-4F412CFBB2A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0" name="Line 1498">
          <a:extLst>
            <a:ext uri="{FF2B5EF4-FFF2-40B4-BE49-F238E27FC236}">
              <a16:creationId xmlns:a16="http://schemas.microsoft.com/office/drawing/2014/main" id="{45B92D32-BC35-4233-AD54-EACCD618394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1" name="Line 1499">
          <a:extLst>
            <a:ext uri="{FF2B5EF4-FFF2-40B4-BE49-F238E27FC236}">
              <a16:creationId xmlns:a16="http://schemas.microsoft.com/office/drawing/2014/main" id="{ECB9F072-1D9B-45F7-AF00-193D1174FCB9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2" name="Line 1500">
          <a:extLst>
            <a:ext uri="{FF2B5EF4-FFF2-40B4-BE49-F238E27FC236}">
              <a16:creationId xmlns:a16="http://schemas.microsoft.com/office/drawing/2014/main" id="{8A067E33-5A8A-4BD0-82CA-A46F62903FC6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3" name="Line 1501">
          <a:extLst>
            <a:ext uri="{FF2B5EF4-FFF2-40B4-BE49-F238E27FC236}">
              <a16:creationId xmlns:a16="http://schemas.microsoft.com/office/drawing/2014/main" id="{486F205A-9D08-47EF-9624-CF47356D82DD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4" name="Line 1502">
          <a:extLst>
            <a:ext uri="{FF2B5EF4-FFF2-40B4-BE49-F238E27FC236}">
              <a16:creationId xmlns:a16="http://schemas.microsoft.com/office/drawing/2014/main" id="{4D1E78B3-E052-4174-916E-D2ECD753DF7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5" name="Line 1503">
          <a:extLst>
            <a:ext uri="{FF2B5EF4-FFF2-40B4-BE49-F238E27FC236}">
              <a16:creationId xmlns:a16="http://schemas.microsoft.com/office/drawing/2014/main" id="{E334910C-6D0F-446C-A143-FEBE1297EBC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6" name="Line 1504">
          <a:extLst>
            <a:ext uri="{FF2B5EF4-FFF2-40B4-BE49-F238E27FC236}">
              <a16:creationId xmlns:a16="http://schemas.microsoft.com/office/drawing/2014/main" id="{904F541A-926D-4D67-BD79-7FC3111328B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7" name="Line 1505">
          <a:extLst>
            <a:ext uri="{FF2B5EF4-FFF2-40B4-BE49-F238E27FC236}">
              <a16:creationId xmlns:a16="http://schemas.microsoft.com/office/drawing/2014/main" id="{53B75EBC-02CA-41CB-A625-064C269DCD4C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8" name="Line 1506">
          <a:extLst>
            <a:ext uri="{FF2B5EF4-FFF2-40B4-BE49-F238E27FC236}">
              <a16:creationId xmlns:a16="http://schemas.microsoft.com/office/drawing/2014/main" id="{2320DEAD-6F04-4B96-A311-ED31407122B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79" name="Line 1507">
          <a:extLst>
            <a:ext uri="{FF2B5EF4-FFF2-40B4-BE49-F238E27FC236}">
              <a16:creationId xmlns:a16="http://schemas.microsoft.com/office/drawing/2014/main" id="{15D2C335-D97B-4934-8FDD-68A062F08C0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0" name="Line 1508">
          <a:extLst>
            <a:ext uri="{FF2B5EF4-FFF2-40B4-BE49-F238E27FC236}">
              <a16:creationId xmlns:a16="http://schemas.microsoft.com/office/drawing/2014/main" id="{B2914816-52BE-4F94-8E88-39114CDC880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1" name="Line 1509">
          <a:extLst>
            <a:ext uri="{FF2B5EF4-FFF2-40B4-BE49-F238E27FC236}">
              <a16:creationId xmlns:a16="http://schemas.microsoft.com/office/drawing/2014/main" id="{6B980D35-9957-4E92-A5C5-F1B014C2F154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2" name="Line 1510">
          <a:extLst>
            <a:ext uri="{FF2B5EF4-FFF2-40B4-BE49-F238E27FC236}">
              <a16:creationId xmlns:a16="http://schemas.microsoft.com/office/drawing/2014/main" id="{9096A854-C903-4DDC-8F9B-43D0FAB555EC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3" name="Line 1511">
          <a:extLst>
            <a:ext uri="{FF2B5EF4-FFF2-40B4-BE49-F238E27FC236}">
              <a16:creationId xmlns:a16="http://schemas.microsoft.com/office/drawing/2014/main" id="{7A94F633-B921-4555-A0B2-A18F04B1A3B9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4" name="Line 1512">
          <a:extLst>
            <a:ext uri="{FF2B5EF4-FFF2-40B4-BE49-F238E27FC236}">
              <a16:creationId xmlns:a16="http://schemas.microsoft.com/office/drawing/2014/main" id="{13DBF648-5904-44AC-9CFD-ED6C9ADDA728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5" name="Line 1513">
          <a:extLst>
            <a:ext uri="{FF2B5EF4-FFF2-40B4-BE49-F238E27FC236}">
              <a16:creationId xmlns:a16="http://schemas.microsoft.com/office/drawing/2014/main" id="{22B42B1C-CCE3-4FCE-9940-4019C7B2D3CD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6" name="Line 1514">
          <a:extLst>
            <a:ext uri="{FF2B5EF4-FFF2-40B4-BE49-F238E27FC236}">
              <a16:creationId xmlns:a16="http://schemas.microsoft.com/office/drawing/2014/main" id="{7F8F428A-8B89-44E2-995D-94655B36C05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7" name="Line 1515">
          <a:extLst>
            <a:ext uri="{FF2B5EF4-FFF2-40B4-BE49-F238E27FC236}">
              <a16:creationId xmlns:a16="http://schemas.microsoft.com/office/drawing/2014/main" id="{07C46BA0-D6EB-4CE7-A3F3-4DECDC1F3CA6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8" name="Line 1516">
          <a:extLst>
            <a:ext uri="{FF2B5EF4-FFF2-40B4-BE49-F238E27FC236}">
              <a16:creationId xmlns:a16="http://schemas.microsoft.com/office/drawing/2014/main" id="{3E400144-88ED-446E-B1CD-0B1748F9525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89" name="Line 1517">
          <a:extLst>
            <a:ext uri="{FF2B5EF4-FFF2-40B4-BE49-F238E27FC236}">
              <a16:creationId xmlns:a16="http://schemas.microsoft.com/office/drawing/2014/main" id="{BE1080D9-B189-4A72-A4DE-0E57D982E1CF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0" name="Line 1518">
          <a:extLst>
            <a:ext uri="{FF2B5EF4-FFF2-40B4-BE49-F238E27FC236}">
              <a16:creationId xmlns:a16="http://schemas.microsoft.com/office/drawing/2014/main" id="{0E87248E-D1BD-447E-B94C-F97E440A7A2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1" name="Line 1519">
          <a:extLst>
            <a:ext uri="{FF2B5EF4-FFF2-40B4-BE49-F238E27FC236}">
              <a16:creationId xmlns:a16="http://schemas.microsoft.com/office/drawing/2014/main" id="{188F13E9-2603-49A2-AAA5-42DB4A752752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2" name="Line 1520">
          <a:extLst>
            <a:ext uri="{FF2B5EF4-FFF2-40B4-BE49-F238E27FC236}">
              <a16:creationId xmlns:a16="http://schemas.microsoft.com/office/drawing/2014/main" id="{2B49721D-F46E-4189-985B-6D53DC867C3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3" name="Line 1521">
          <a:extLst>
            <a:ext uri="{FF2B5EF4-FFF2-40B4-BE49-F238E27FC236}">
              <a16:creationId xmlns:a16="http://schemas.microsoft.com/office/drawing/2014/main" id="{C9071BAC-9298-47BC-9C59-70494A793A5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4" name="Line 1522">
          <a:extLst>
            <a:ext uri="{FF2B5EF4-FFF2-40B4-BE49-F238E27FC236}">
              <a16:creationId xmlns:a16="http://schemas.microsoft.com/office/drawing/2014/main" id="{76CA2E49-31A7-4955-8178-DB8393C1EF5F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5" name="Line 1523">
          <a:extLst>
            <a:ext uri="{FF2B5EF4-FFF2-40B4-BE49-F238E27FC236}">
              <a16:creationId xmlns:a16="http://schemas.microsoft.com/office/drawing/2014/main" id="{2F6D9DDC-D6D2-4EC8-9EBF-B304EFEB2E0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6" name="Line 1524">
          <a:extLst>
            <a:ext uri="{FF2B5EF4-FFF2-40B4-BE49-F238E27FC236}">
              <a16:creationId xmlns:a16="http://schemas.microsoft.com/office/drawing/2014/main" id="{1B198063-CAE8-4E54-A0BC-91A05020872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7" name="Line 1525">
          <a:extLst>
            <a:ext uri="{FF2B5EF4-FFF2-40B4-BE49-F238E27FC236}">
              <a16:creationId xmlns:a16="http://schemas.microsoft.com/office/drawing/2014/main" id="{8C54A3B8-370B-4AFC-92DF-493D7C107C7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8" name="Line 1526">
          <a:extLst>
            <a:ext uri="{FF2B5EF4-FFF2-40B4-BE49-F238E27FC236}">
              <a16:creationId xmlns:a16="http://schemas.microsoft.com/office/drawing/2014/main" id="{CF4EF157-C8A3-448D-B66E-F4F9487C0C73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899" name="Line 1527">
          <a:extLst>
            <a:ext uri="{FF2B5EF4-FFF2-40B4-BE49-F238E27FC236}">
              <a16:creationId xmlns:a16="http://schemas.microsoft.com/office/drawing/2014/main" id="{34F1CC27-DAE8-4A96-AE08-ADA0BE3569DD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0" name="Line 1528">
          <a:extLst>
            <a:ext uri="{FF2B5EF4-FFF2-40B4-BE49-F238E27FC236}">
              <a16:creationId xmlns:a16="http://schemas.microsoft.com/office/drawing/2014/main" id="{1EAD5C6A-1F56-430A-82B1-432512551F32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1" name="Line 1529">
          <a:extLst>
            <a:ext uri="{FF2B5EF4-FFF2-40B4-BE49-F238E27FC236}">
              <a16:creationId xmlns:a16="http://schemas.microsoft.com/office/drawing/2014/main" id="{A7BAD504-6D2D-4F1A-8123-9954A90606F0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2" name="Line 1530">
          <a:extLst>
            <a:ext uri="{FF2B5EF4-FFF2-40B4-BE49-F238E27FC236}">
              <a16:creationId xmlns:a16="http://schemas.microsoft.com/office/drawing/2014/main" id="{7BB98E28-75D3-4318-B8C0-796A9B8ED040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3" name="Line 1531">
          <a:extLst>
            <a:ext uri="{FF2B5EF4-FFF2-40B4-BE49-F238E27FC236}">
              <a16:creationId xmlns:a16="http://schemas.microsoft.com/office/drawing/2014/main" id="{B995BB1D-F472-43A1-94EE-E42C1AC3DF2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4" name="Line 1532">
          <a:extLst>
            <a:ext uri="{FF2B5EF4-FFF2-40B4-BE49-F238E27FC236}">
              <a16:creationId xmlns:a16="http://schemas.microsoft.com/office/drawing/2014/main" id="{B6966C87-0D7F-4EF2-9CBC-26140898110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5" name="Line 1533">
          <a:extLst>
            <a:ext uri="{FF2B5EF4-FFF2-40B4-BE49-F238E27FC236}">
              <a16:creationId xmlns:a16="http://schemas.microsoft.com/office/drawing/2014/main" id="{2A10F0E2-85BE-47CA-BC99-9F395992460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6" name="Line 1534">
          <a:extLst>
            <a:ext uri="{FF2B5EF4-FFF2-40B4-BE49-F238E27FC236}">
              <a16:creationId xmlns:a16="http://schemas.microsoft.com/office/drawing/2014/main" id="{A453169D-3707-41EF-BEC2-D3FC40F6247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7" name="Line 1535">
          <a:extLst>
            <a:ext uri="{FF2B5EF4-FFF2-40B4-BE49-F238E27FC236}">
              <a16:creationId xmlns:a16="http://schemas.microsoft.com/office/drawing/2014/main" id="{EA4C7982-114C-48A7-A34D-C10AB496BD4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8" name="Line 1536">
          <a:extLst>
            <a:ext uri="{FF2B5EF4-FFF2-40B4-BE49-F238E27FC236}">
              <a16:creationId xmlns:a16="http://schemas.microsoft.com/office/drawing/2014/main" id="{691EAE78-68A5-435B-A201-5B4FE2E11E9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09" name="Line 1537">
          <a:extLst>
            <a:ext uri="{FF2B5EF4-FFF2-40B4-BE49-F238E27FC236}">
              <a16:creationId xmlns:a16="http://schemas.microsoft.com/office/drawing/2014/main" id="{4AF98152-5451-4A91-8905-A5C5C953ECE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0" name="Line 1538">
          <a:extLst>
            <a:ext uri="{FF2B5EF4-FFF2-40B4-BE49-F238E27FC236}">
              <a16:creationId xmlns:a16="http://schemas.microsoft.com/office/drawing/2014/main" id="{45D574D3-D7DD-4534-84DF-9B32F769B21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1" name="Line 1539">
          <a:extLst>
            <a:ext uri="{FF2B5EF4-FFF2-40B4-BE49-F238E27FC236}">
              <a16:creationId xmlns:a16="http://schemas.microsoft.com/office/drawing/2014/main" id="{59249A1B-92BB-4576-95BB-D57752127CB3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2" name="Line 1540">
          <a:extLst>
            <a:ext uri="{FF2B5EF4-FFF2-40B4-BE49-F238E27FC236}">
              <a16:creationId xmlns:a16="http://schemas.microsoft.com/office/drawing/2014/main" id="{F47767C4-C5EC-4F0B-AB32-59883DDDF77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3" name="Line 1541">
          <a:extLst>
            <a:ext uri="{FF2B5EF4-FFF2-40B4-BE49-F238E27FC236}">
              <a16:creationId xmlns:a16="http://schemas.microsoft.com/office/drawing/2014/main" id="{335E23C5-F78F-4B80-B561-4CC70E1BDF0D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4" name="Line 1542">
          <a:extLst>
            <a:ext uri="{FF2B5EF4-FFF2-40B4-BE49-F238E27FC236}">
              <a16:creationId xmlns:a16="http://schemas.microsoft.com/office/drawing/2014/main" id="{B2B8646B-DB6B-4837-A977-E098B4ECD004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5" name="Line 1543">
          <a:extLst>
            <a:ext uri="{FF2B5EF4-FFF2-40B4-BE49-F238E27FC236}">
              <a16:creationId xmlns:a16="http://schemas.microsoft.com/office/drawing/2014/main" id="{75C7D6F5-8F9C-4575-90BA-543C01454C2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6" name="Line 1544">
          <a:extLst>
            <a:ext uri="{FF2B5EF4-FFF2-40B4-BE49-F238E27FC236}">
              <a16:creationId xmlns:a16="http://schemas.microsoft.com/office/drawing/2014/main" id="{0653B989-152C-4E12-B08C-822EAEA0E9A1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7" name="Line 1545">
          <a:extLst>
            <a:ext uri="{FF2B5EF4-FFF2-40B4-BE49-F238E27FC236}">
              <a16:creationId xmlns:a16="http://schemas.microsoft.com/office/drawing/2014/main" id="{23C18697-F00F-40B7-B942-C36F70E30AC1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8" name="Line 1546">
          <a:extLst>
            <a:ext uri="{FF2B5EF4-FFF2-40B4-BE49-F238E27FC236}">
              <a16:creationId xmlns:a16="http://schemas.microsoft.com/office/drawing/2014/main" id="{30102C94-DE14-49E3-AEC7-DCE515CCEFB7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19" name="Line 1547">
          <a:extLst>
            <a:ext uri="{FF2B5EF4-FFF2-40B4-BE49-F238E27FC236}">
              <a16:creationId xmlns:a16="http://schemas.microsoft.com/office/drawing/2014/main" id="{D9CBA91E-15A6-47D2-A93E-8ACBEB86C258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0" name="Line 1548">
          <a:extLst>
            <a:ext uri="{FF2B5EF4-FFF2-40B4-BE49-F238E27FC236}">
              <a16:creationId xmlns:a16="http://schemas.microsoft.com/office/drawing/2014/main" id="{7D1B24FA-705C-4719-B626-BF0C0DC25C99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1" name="Line 1549">
          <a:extLst>
            <a:ext uri="{FF2B5EF4-FFF2-40B4-BE49-F238E27FC236}">
              <a16:creationId xmlns:a16="http://schemas.microsoft.com/office/drawing/2014/main" id="{68477DE2-9614-4F95-BB61-2FD89EB9A3A9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2" name="Line 1550">
          <a:extLst>
            <a:ext uri="{FF2B5EF4-FFF2-40B4-BE49-F238E27FC236}">
              <a16:creationId xmlns:a16="http://schemas.microsoft.com/office/drawing/2014/main" id="{7451820B-48DE-49AA-BEDF-BC0AABE850A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3" name="Line 1551">
          <a:extLst>
            <a:ext uri="{FF2B5EF4-FFF2-40B4-BE49-F238E27FC236}">
              <a16:creationId xmlns:a16="http://schemas.microsoft.com/office/drawing/2014/main" id="{E21C62F0-AFEE-43B4-BCC4-36885BB2BA4E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4" name="Line 1552">
          <a:extLst>
            <a:ext uri="{FF2B5EF4-FFF2-40B4-BE49-F238E27FC236}">
              <a16:creationId xmlns:a16="http://schemas.microsoft.com/office/drawing/2014/main" id="{AE4F4A55-9206-44A5-8F9C-9CC066D54CBB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5" name="Line 1553">
          <a:extLst>
            <a:ext uri="{FF2B5EF4-FFF2-40B4-BE49-F238E27FC236}">
              <a16:creationId xmlns:a16="http://schemas.microsoft.com/office/drawing/2014/main" id="{FAA13557-FFB1-4737-BD05-CAF4735DB6E9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6" name="Line 1554">
          <a:extLst>
            <a:ext uri="{FF2B5EF4-FFF2-40B4-BE49-F238E27FC236}">
              <a16:creationId xmlns:a16="http://schemas.microsoft.com/office/drawing/2014/main" id="{2FAE419B-8FD5-47AA-90FC-847D769D429E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7" name="Line 1555">
          <a:extLst>
            <a:ext uri="{FF2B5EF4-FFF2-40B4-BE49-F238E27FC236}">
              <a16:creationId xmlns:a16="http://schemas.microsoft.com/office/drawing/2014/main" id="{D469C881-43AA-4205-A1E3-B878DDBD1067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8" name="Line 1556">
          <a:extLst>
            <a:ext uri="{FF2B5EF4-FFF2-40B4-BE49-F238E27FC236}">
              <a16:creationId xmlns:a16="http://schemas.microsoft.com/office/drawing/2014/main" id="{CE644C8E-8D8F-4BA7-9A8B-291804DF252A}"/>
            </a:ext>
          </a:extLst>
        </xdr:cNvPr>
        <xdr:cNvSpPr>
          <a:spLocks noChangeShapeType="1"/>
        </xdr:cNvSpPr>
      </xdr:nvSpPr>
      <xdr:spPr bwMode="auto">
        <a:xfrm flipH="1" flipV="1"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60</xdr:row>
      <xdr:rowOff>0</xdr:rowOff>
    </xdr:from>
    <xdr:to>
      <xdr:col>42</xdr:col>
      <xdr:colOff>0</xdr:colOff>
      <xdr:row>60</xdr:row>
      <xdr:rowOff>0</xdr:rowOff>
    </xdr:to>
    <xdr:sp macro="" textlink="">
      <xdr:nvSpPr>
        <xdr:cNvPr id="3929" name="Line 1557">
          <a:extLst>
            <a:ext uri="{FF2B5EF4-FFF2-40B4-BE49-F238E27FC236}">
              <a16:creationId xmlns:a16="http://schemas.microsoft.com/office/drawing/2014/main" id="{6DA85F4A-A817-4551-B2CB-0E1743C2C26B}"/>
            </a:ext>
          </a:extLst>
        </xdr:cNvPr>
        <xdr:cNvSpPr>
          <a:spLocks noChangeShapeType="1"/>
        </xdr:cNvSpPr>
      </xdr:nvSpPr>
      <xdr:spPr bwMode="auto">
        <a:xfrm>
          <a:off x="8900160" y="216103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38" name="AutoShape 1566">
          <a:extLst>
            <a:ext uri="{FF2B5EF4-FFF2-40B4-BE49-F238E27FC236}">
              <a16:creationId xmlns:a16="http://schemas.microsoft.com/office/drawing/2014/main" id="{21BF8B6C-CE2A-4F79-8AED-96D2895379A6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39" name="AutoShape 1567">
          <a:extLst>
            <a:ext uri="{FF2B5EF4-FFF2-40B4-BE49-F238E27FC236}">
              <a16:creationId xmlns:a16="http://schemas.microsoft.com/office/drawing/2014/main" id="{61E4F977-8454-4BA8-9D6A-47B7B5ACFB52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1" name="AutoShape 1571">
          <a:extLst>
            <a:ext uri="{FF2B5EF4-FFF2-40B4-BE49-F238E27FC236}">
              <a16:creationId xmlns:a16="http://schemas.microsoft.com/office/drawing/2014/main" id="{20D12C43-D548-4A8F-A43A-D944C2A6A496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2" name="AutoShape 1572">
          <a:extLst>
            <a:ext uri="{FF2B5EF4-FFF2-40B4-BE49-F238E27FC236}">
              <a16:creationId xmlns:a16="http://schemas.microsoft.com/office/drawing/2014/main" id="{E7681D19-F781-447F-AD8F-48BFD77256CE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3" name="AutoShape 1574">
          <a:extLst>
            <a:ext uri="{FF2B5EF4-FFF2-40B4-BE49-F238E27FC236}">
              <a16:creationId xmlns:a16="http://schemas.microsoft.com/office/drawing/2014/main" id="{E1C0A59D-E795-4C27-90EA-8FA211144113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4" name="AutoShape 1575">
          <a:extLst>
            <a:ext uri="{FF2B5EF4-FFF2-40B4-BE49-F238E27FC236}">
              <a16:creationId xmlns:a16="http://schemas.microsoft.com/office/drawing/2014/main" id="{4C17EDF8-A61B-4195-A21C-53AD040F74D5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5" name="AutoShape 1576">
          <a:extLst>
            <a:ext uri="{FF2B5EF4-FFF2-40B4-BE49-F238E27FC236}">
              <a16:creationId xmlns:a16="http://schemas.microsoft.com/office/drawing/2014/main" id="{0A891678-9A30-419C-B7AC-F4936AA8384C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6" name="AutoShape 1577">
          <a:extLst>
            <a:ext uri="{FF2B5EF4-FFF2-40B4-BE49-F238E27FC236}">
              <a16:creationId xmlns:a16="http://schemas.microsoft.com/office/drawing/2014/main" id="{1CAACC2D-D517-4450-BA5A-446F5DE31803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7" name="AutoShape 1578">
          <a:extLst>
            <a:ext uri="{FF2B5EF4-FFF2-40B4-BE49-F238E27FC236}">
              <a16:creationId xmlns:a16="http://schemas.microsoft.com/office/drawing/2014/main" id="{D834B90D-CC9C-4C53-AF03-39C2669BB9BA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8" name="AutoShape 1579">
          <a:extLst>
            <a:ext uri="{FF2B5EF4-FFF2-40B4-BE49-F238E27FC236}">
              <a16:creationId xmlns:a16="http://schemas.microsoft.com/office/drawing/2014/main" id="{394B1DE6-C350-4CF0-A8BE-6D2B1D0FE331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63</xdr:row>
      <xdr:rowOff>0</xdr:rowOff>
    </xdr:from>
    <xdr:to>
      <xdr:col>46</xdr:col>
      <xdr:colOff>0</xdr:colOff>
      <xdr:row>63</xdr:row>
      <xdr:rowOff>0</xdr:rowOff>
    </xdr:to>
    <xdr:sp macro="" textlink="">
      <xdr:nvSpPr>
        <xdr:cNvPr id="3949" name="AutoShape 1583">
          <a:extLst>
            <a:ext uri="{FF2B5EF4-FFF2-40B4-BE49-F238E27FC236}">
              <a16:creationId xmlns:a16="http://schemas.microsoft.com/office/drawing/2014/main" id="{5D4B7E22-4E58-43CE-84A1-710A6AC46AD9}"/>
            </a:ext>
          </a:extLst>
        </xdr:cNvPr>
        <xdr:cNvSpPr>
          <a:spLocks noChangeArrowheads="1"/>
        </xdr:cNvSpPr>
      </xdr:nvSpPr>
      <xdr:spPr bwMode="auto">
        <a:xfrm>
          <a:off x="9753600" y="2245614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55" name="AutoShape 135">
          <a:extLst>
            <a:ext uri="{FF2B5EF4-FFF2-40B4-BE49-F238E27FC236}">
              <a16:creationId xmlns:a16="http://schemas.microsoft.com/office/drawing/2014/main" id="{C368A4EF-5DCA-4E59-8EF6-45851BD084A4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56" name="AutoShape 136">
          <a:extLst>
            <a:ext uri="{FF2B5EF4-FFF2-40B4-BE49-F238E27FC236}">
              <a16:creationId xmlns:a16="http://schemas.microsoft.com/office/drawing/2014/main" id="{A9D75B64-8922-4E7D-8027-BBC4A9B4B85D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57" name="AutoShape 137">
          <a:extLst>
            <a:ext uri="{FF2B5EF4-FFF2-40B4-BE49-F238E27FC236}">
              <a16:creationId xmlns:a16="http://schemas.microsoft.com/office/drawing/2014/main" id="{68C22B5C-F0A3-4483-9C7A-A78B8DDD3D0E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58" name="AutoShape 138">
          <a:extLst>
            <a:ext uri="{FF2B5EF4-FFF2-40B4-BE49-F238E27FC236}">
              <a16:creationId xmlns:a16="http://schemas.microsoft.com/office/drawing/2014/main" id="{03A7FA65-FEA6-4778-909F-47A775B34EB8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59" name="AutoShape 140">
          <a:extLst>
            <a:ext uri="{FF2B5EF4-FFF2-40B4-BE49-F238E27FC236}">
              <a16:creationId xmlns:a16="http://schemas.microsoft.com/office/drawing/2014/main" id="{CC1DC121-8B7D-4F6B-A095-4430E7B8548B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69</xdr:row>
      <xdr:rowOff>0</xdr:rowOff>
    </xdr:from>
    <xdr:to>
      <xdr:col>65</xdr:col>
      <xdr:colOff>0</xdr:colOff>
      <xdr:row>69</xdr:row>
      <xdr:rowOff>0</xdr:rowOff>
    </xdr:to>
    <xdr:sp macro="" textlink="">
      <xdr:nvSpPr>
        <xdr:cNvPr id="3960" name="AutoShape 141">
          <a:extLst>
            <a:ext uri="{FF2B5EF4-FFF2-40B4-BE49-F238E27FC236}">
              <a16:creationId xmlns:a16="http://schemas.microsoft.com/office/drawing/2014/main" id="{91830B50-A91F-455C-912A-5A8E0A8B7439}"/>
            </a:ext>
          </a:extLst>
        </xdr:cNvPr>
        <xdr:cNvSpPr>
          <a:spLocks noChangeArrowheads="1"/>
        </xdr:cNvSpPr>
      </xdr:nvSpPr>
      <xdr:spPr bwMode="auto">
        <a:xfrm>
          <a:off x="13807440" y="2414778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42</xdr:row>
      <xdr:rowOff>0</xdr:rowOff>
    </xdr:from>
    <xdr:to>
      <xdr:col>60</xdr:col>
      <xdr:colOff>0</xdr:colOff>
      <xdr:row>45</xdr:row>
      <xdr:rowOff>0</xdr:rowOff>
    </xdr:to>
    <xdr:sp macro="" textlink="">
      <xdr:nvSpPr>
        <xdr:cNvPr id="3961" name="AutoShape 115">
          <a:extLst>
            <a:ext uri="{FF2B5EF4-FFF2-40B4-BE49-F238E27FC236}">
              <a16:creationId xmlns:a16="http://schemas.microsoft.com/office/drawing/2014/main" id="{366069F3-20B8-4C5C-A734-C6571435A749}"/>
            </a:ext>
          </a:extLst>
        </xdr:cNvPr>
        <xdr:cNvSpPr>
          <a:spLocks noChangeArrowheads="1"/>
        </xdr:cNvSpPr>
      </xdr:nvSpPr>
      <xdr:spPr bwMode="auto">
        <a:xfrm>
          <a:off x="7086600" y="10134600"/>
          <a:ext cx="628650" cy="857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45</xdr:row>
      <xdr:rowOff>0</xdr:rowOff>
    </xdr:to>
    <xdr:sp macro="" textlink="">
      <xdr:nvSpPr>
        <xdr:cNvPr id="3962" name="AutoShape 115">
          <a:extLst>
            <a:ext uri="{FF2B5EF4-FFF2-40B4-BE49-F238E27FC236}">
              <a16:creationId xmlns:a16="http://schemas.microsoft.com/office/drawing/2014/main" id="{0DDEAC9D-CDD6-4AAE-979E-9B0295AB4BBB}"/>
            </a:ext>
          </a:extLst>
        </xdr:cNvPr>
        <xdr:cNvSpPr>
          <a:spLocks noChangeArrowheads="1"/>
        </xdr:cNvSpPr>
      </xdr:nvSpPr>
      <xdr:spPr bwMode="auto">
        <a:xfrm>
          <a:off x="7086600" y="10134600"/>
          <a:ext cx="628650" cy="857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77932</xdr:colOff>
      <xdr:row>49</xdr:row>
      <xdr:rowOff>220187</xdr:rowOff>
    </xdr:from>
    <xdr:to>
      <xdr:col>31</xdr:col>
      <xdr:colOff>190500</xdr:colOff>
      <xdr:row>60</xdr:row>
      <xdr:rowOff>13854</xdr:rowOff>
    </xdr:to>
    <xdr:sp macro="" textlink="">
      <xdr:nvSpPr>
        <xdr:cNvPr id="3963" name="角丸四角形 1">
          <a:extLst>
            <a:ext uri="{FF2B5EF4-FFF2-40B4-BE49-F238E27FC236}">
              <a16:creationId xmlns:a16="http://schemas.microsoft.com/office/drawing/2014/main" id="{312AA11C-2306-456A-AFEA-41A1AF79FA13}"/>
            </a:ext>
          </a:extLst>
        </xdr:cNvPr>
        <xdr:cNvSpPr/>
      </xdr:nvSpPr>
      <xdr:spPr>
        <a:xfrm>
          <a:off x="458932" y="12355037"/>
          <a:ext cx="6189518" cy="2936917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①朝、２コート設営する。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</a:t>
          </a:r>
          <a:r>
            <a:rPr kumimoji="1" lang="ja-JP" altLang="en-US" sz="18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8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コートチェンジはなし</a:t>
          </a:r>
          <a:endParaRPr kumimoji="1" lang="en-US" altLang="ja-JP" sz="1800" b="1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8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③第３試合終了後昼食。</a:t>
          </a:r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0EE9-6C55-49D8-8A24-9022A90BD5C1}">
  <sheetPr>
    <pageSetUpPr fitToPage="1"/>
  </sheetPr>
  <dimension ref="A1:ED216"/>
  <sheetViews>
    <sheetView tabSelected="1" view="pageBreakPreview" topLeftCell="A23" zoomScale="55" zoomScaleNormal="40" zoomScaleSheetLayoutView="55" workbookViewId="0">
      <selection activeCell="CE59" sqref="CE59"/>
    </sheetView>
  </sheetViews>
  <sheetFormatPr defaultColWidth="2.6640625" defaultRowHeight="13.2" x14ac:dyDescent="0.2"/>
  <cols>
    <col min="1" max="2" width="2.6640625" customWidth="1"/>
    <col min="3" max="26" width="3.109375" customWidth="1"/>
    <col min="27" max="39" width="3.5546875" customWidth="1"/>
    <col min="40" max="41" width="3.109375" style="3" customWidth="1"/>
    <col min="42" max="65" width="3.109375" customWidth="1"/>
    <col min="66" max="78" width="3.5546875" customWidth="1"/>
    <col min="79" max="81" width="3.109375" customWidth="1"/>
  </cols>
  <sheetData>
    <row r="1" spans="1:130" ht="28.2" customHeight="1" x14ac:dyDescent="0.2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</row>
    <row r="2" spans="1:130" ht="39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</row>
    <row r="3" spans="1:130" ht="15" customHeight="1" x14ac:dyDescent="0.2">
      <c r="A3" s="12"/>
      <c r="B3" s="12"/>
      <c r="C3" s="4" t="s">
        <v>0</v>
      </c>
      <c r="D3" s="4" t="s">
        <v>1</v>
      </c>
      <c r="E3" s="4"/>
      <c r="F3" s="4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4"/>
      <c r="AO3" s="14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2"/>
      <c r="CB3" s="12"/>
      <c r="CC3" s="12"/>
      <c r="CD3" s="12"/>
      <c r="CE3" s="12"/>
    </row>
    <row r="4" spans="1:130" ht="15" customHeight="1" x14ac:dyDescent="0.2">
      <c r="A4" s="12"/>
      <c r="B4" s="12"/>
      <c r="C4" s="4"/>
      <c r="D4" s="4"/>
      <c r="E4" s="4" t="s">
        <v>58</v>
      </c>
      <c r="F4" s="4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2"/>
      <c r="CB4" s="12"/>
      <c r="CC4" s="12"/>
      <c r="CD4" s="12"/>
      <c r="CE4" s="12"/>
    </row>
    <row r="5" spans="1:130" ht="15" customHeight="1" x14ac:dyDescent="0.2">
      <c r="A5" s="12"/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4"/>
      <c r="AO5" s="14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2"/>
      <c r="CB5" s="12"/>
      <c r="CC5" s="12"/>
      <c r="CD5" s="12"/>
      <c r="CE5" s="12"/>
    </row>
    <row r="6" spans="1:130" s="5" customFormat="1" ht="15" customHeight="1" x14ac:dyDescent="0.2">
      <c r="A6" s="13"/>
      <c r="B6" s="13"/>
      <c r="C6" s="13"/>
      <c r="D6" s="6" t="s">
        <v>57</v>
      </c>
      <c r="E6" s="6"/>
      <c r="F6" s="6"/>
      <c r="G6" s="6"/>
      <c r="H6" s="6"/>
      <c r="I6" s="6" t="s">
        <v>2</v>
      </c>
      <c r="J6" s="6" t="s">
        <v>3</v>
      </c>
      <c r="K6" s="6" t="s">
        <v>4</v>
      </c>
      <c r="L6" s="13"/>
      <c r="M6" s="13"/>
      <c r="N6" s="6"/>
      <c r="O6" s="6"/>
      <c r="P6" s="6" t="s">
        <v>5</v>
      </c>
      <c r="Q6" s="6" t="s">
        <v>3</v>
      </c>
      <c r="R6" s="6" t="s">
        <v>6</v>
      </c>
      <c r="S6" s="13"/>
      <c r="T6" s="13"/>
      <c r="U6" s="13"/>
      <c r="V6" s="6"/>
      <c r="W6" s="6"/>
      <c r="X6" s="6"/>
      <c r="Y6" s="6"/>
      <c r="Z6" s="6"/>
      <c r="AA6" s="13"/>
      <c r="AB6" s="13"/>
      <c r="AC6" s="13"/>
      <c r="AD6" s="6"/>
      <c r="AE6" s="6"/>
      <c r="AF6" s="6"/>
      <c r="AG6" s="6"/>
      <c r="AH6" s="6"/>
      <c r="AI6" s="13"/>
      <c r="AJ6" s="13"/>
      <c r="AK6" s="13"/>
      <c r="AL6" s="6"/>
      <c r="AM6" s="6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5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130" ht="18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6"/>
      <c r="AO7" s="16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ht="18" customHeight="1" x14ac:dyDescent="0.2">
      <c r="A8" s="12"/>
      <c r="B8" s="12"/>
      <c r="C8" s="17" t="s">
        <v>2</v>
      </c>
      <c r="D8" s="18"/>
      <c r="E8" s="18"/>
      <c r="F8" s="18"/>
      <c r="G8" s="18"/>
      <c r="H8" s="19"/>
      <c r="I8" s="20" t="str">
        <f>IF(C13="","",C13)</f>
        <v>南</v>
      </c>
      <c r="J8" s="21"/>
      <c r="K8" s="21"/>
      <c r="L8" s="21"/>
      <c r="M8" s="21"/>
      <c r="N8" s="22"/>
      <c r="O8" s="23" t="str">
        <f>IF(C18="","",C18)</f>
        <v>葛生</v>
      </c>
      <c r="P8" s="24"/>
      <c r="Q8" s="24"/>
      <c r="R8" s="24"/>
      <c r="S8" s="24"/>
      <c r="T8" s="25"/>
      <c r="U8" s="23" t="str">
        <f>IF(C23="","",C23)</f>
        <v>北Ｂ</v>
      </c>
      <c r="V8" s="24"/>
      <c r="W8" s="24"/>
      <c r="X8" s="24"/>
      <c r="Y8" s="24"/>
      <c r="Z8" s="26"/>
      <c r="AA8" s="27" t="s">
        <v>7</v>
      </c>
      <c r="AB8" s="28" t="s">
        <v>8</v>
      </c>
      <c r="AC8" s="28" t="s">
        <v>9</v>
      </c>
      <c r="AD8" s="28" t="s">
        <v>10</v>
      </c>
      <c r="AE8" s="29" t="s">
        <v>11</v>
      </c>
      <c r="AF8" s="30"/>
      <c r="AG8" s="29" t="s">
        <v>12</v>
      </c>
      <c r="AH8" s="22"/>
      <c r="AI8" s="29" t="s">
        <v>13</v>
      </c>
      <c r="AJ8" s="31"/>
      <c r="AK8" s="29" t="s">
        <v>14</v>
      </c>
      <c r="AL8" s="30"/>
      <c r="AM8" s="32" t="s">
        <v>15</v>
      </c>
      <c r="AN8" s="16"/>
      <c r="AO8" s="16"/>
      <c r="AP8" s="17" t="s">
        <v>30</v>
      </c>
      <c r="AQ8" s="18"/>
      <c r="AR8" s="18"/>
      <c r="AS8" s="18"/>
      <c r="AT8" s="18"/>
      <c r="AU8" s="19"/>
      <c r="AV8" s="20" t="str">
        <f>IF(AP13="","",AP13)</f>
        <v>北Ａ</v>
      </c>
      <c r="AW8" s="33"/>
      <c r="AX8" s="33"/>
      <c r="AY8" s="33"/>
      <c r="AZ8" s="33"/>
      <c r="BA8" s="31"/>
      <c r="BB8" s="23" t="str">
        <f>IF(AP18="","",AP18)</f>
        <v>田東</v>
      </c>
      <c r="BC8" s="34"/>
      <c r="BD8" s="34"/>
      <c r="BE8" s="34"/>
      <c r="BF8" s="34"/>
      <c r="BG8" s="35"/>
      <c r="BH8" s="23" t="str">
        <f>IF(AP23="","",AP23)</f>
        <v>足三</v>
      </c>
      <c r="BI8" s="34"/>
      <c r="BJ8" s="34"/>
      <c r="BK8" s="34"/>
      <c r="BL8" s="34"/>
      <c r="BM8" s="36"/>
      <c r="BN8" s="27" t="s">
        <v>7</v>
      </c>
      <c r="BO8" s="28" t="s">
        <v>8</v>
      </c>
      <c r="BP8" s="28" t="s">
        <v>16</v>
      </c>
      <c r="BQ8" s="28" t="s">
        <v>10</v>
      </c>
      <c r="BR8" s="29" t="s">
        <v>11</v>
      </c>
      <c r="BS8" s="37"/>
      <c r="BT8" s="29" t="s">
        <v>12</v>
      </c>
      <c r="BU8" s="37"/>
      <c r="BV8" s="29" t="s">
        <v>13</v>
      </c>
      <c r="BW8" s="37"/>
      <c r="BX8" s="29" t="s">
        <v>14</v>
      </c>
      <c r="BY8" s="37"/>
      <c r="BZ8" s="32" t="s">
        <v>15</v>
      </c>
      <c r="CA8" s="38"/>
      <c r="CB8" s="38"/>
      <c r="CC8" s="38"/>
      <c r="CD8" s="12"/>
      <c r="CE8" s="12"/>
    </row>
    <row r="9" spans="1:130" ht="18" customHeight="1" x14ac:dyDescent="0.2">
      <c r="A9" s="12"/>
      <c r="B9" s="12"/>
      <c r="C9" s="39"/>
      <c r="D9" s="40"/>
      <c r="E9" s="40"/>
      <c r="F9" s="40"/>
      <c r="G9" s="40"/>
      <c r="H9" s="41"/>
      <c r="I9" s="42"/>
      <c r="J9" s="43"/>
      <c r="K9" s="43"/>
      <c r="L9" s="43"/>
      <c r="M9" s="43"/>
      <c r="N9" s="44"/>
      <c r="O9" s="45"/>
      <c r="P9" s="46"/>
      <c r="Q9" s="46"/>
      <c r="R9" s="46"/>
      <c r="S9" s="46"/>
      <c r="T9" s="47"/>
      <c r="U9" s="45"/>
      <c r="V9" s="46"/>
      <c r="W9" s="46"/>
      <c r="X9" s="46"/>
      <c r="Y9" s="46"/>
      <c r="Z9" s="48"/>
      <c r="AA9" s="49"/>
      <c r="AB9" s="50"/>
      <c r="AC9" s="50"/>
      <c r="AD9" s="50"/>
      <c r="AE9" s="51"/>
      <c r="AF9" s="52"/>
      <c r="AG9" s="42"/>
      <c r="AH9" s="44"/>
      <c r="AI9" s="53"/>
      <c r="AJ9" s="54"/>
      <c r="AK9" s="51"/>
      <c r="AL9" s="52"/>
      <c r="AM9" s="55"/>
      <c r="AN9" s="16"/>
      <c r="AO9" s="16"/>
      <c r="AP9" s="39"/>
      <c r="AQ9" s="40"/>
      <c r="AR9" s="40"/>
      <c r="AS9" s="40"/>
      <c r="AT9" s="40"/>
      <c r="AU9" s="41"/>
      <c r="AV9" s="53"/>
      <c r="AW9" s="56"/>
      <c r="AX9" s="56"/>
      <c r="AY9" s="56"/>
      <c r="AZ9" s="56"/>
      <c r="BA9" s="54"/>
      <c r="BB9" s="57"/>
      <c r="BC9" s="58"/>
      <c r="BD9" s="58"/>
      <c r="BE9" s="58"/>
      <c r="BF9" s="58"/>
      <c r="BG9" s="59"/>
      <c r="BH9" s="57"/>
      <c r="BI9" s="58"/>
      <c r="BJ9" s="58"/>
      <c r="BK9" s="58"/>
      <c r="BL9" s="58"/>
      <c r="BM9" s="60"/>
      <c r="BN9" s="61"/>
      <c r="BO9" s="62"/>
      <c r="BP9" s="62"/>
      <c r="BQ9" s="62"/>
      <c r="BR9" s="63"/>
      <c r="BS9" s="64"/>
      <c r="BT9" s="63"/>
      <c r="BU9" s="64"/>
      <c r="BV9" s="63"/>
      <c r="BW9" s="64"/>
      <c r="BX9" s="63"/>
      <c r="BY9" s="64"/>
      <c r="BZ9" s="65"/>
      <c r="CA9" s="38"/>
      <c r="CB9" s="38"/>
      <c r="CC9" s="38"/>
      <c r="CD9" s="12"/>
      <c r="CE9" s="12"/>
    </row>
    <row r="10" spans="1:130" ht="18" customHeight="1" x14ac:dyDescent="0.2">
      <c r="A10" s="12"/>
      <c r="B10" s="12"/>
      <c r="C10" s="39"/>
      <c r="D10" s="40"/>
      <c r="E10" s="40"/>
      <c r="F10" s="40"/>
      <c r="G10" s="40"/>
      <c r="H10" s="41"/>
      <c r="I10" s="42"/>
      <c r="J10" s="43"/>
      <c r="K10" s="43"/>
      <c r="L10" s="43"/>
      <c r="M10" s="43"/>
      <c r="N10" s="44"/>
      <c r="O10" s="45"/>
      <c r="P10" s="46"/>
      <c r="Q10" s="46"/>
      <c r="R10" s="46"/>
      <c r="S10" s="46"/>
      <c r="T10" s="47"/>
      <c r="U10" s="45"/>
      <c r="V10" s="46"/>
      <c r="W10" s="46"/>
      <c r="X10" s="46"/>
      <c r="Y10" s="46"/>
      <c r="Z10" s="48"/>
      <c r="AA10" s="49"/>
      <c r="AB10" s="50"/>
      <c r="AC10" s="50"/>
      <c r="AD10" s="50"/>
      <c r="AE10" s="51"/>
      <c r="AF10" s="52"/>
      <c r="AG10" s="42"/>
      <c r="AH10" s="44"/>
      <c r="AI10" s="53"/>
      <c r="AJ10" s="54"/>
      <c r="AK10" s="51"/>
      <c r="AL10" s="52"/>
      <c r="AM10" s="55"/>
      <c r="AN10" s="16"/>
      <c r="AO10" s="16"/>
      <c r="AP10" s="39"/>
      <c r="AQ10" s="40"/>
      <c r="AR10" s="40"/>
      <c r="AS10" s="40"/>
      <c r="AT10" s="40"/>
      <c r="AU10" s="41"/>
      <c r="AV10" s="53"/>
      <c r="AW10" s="56"/>
      <c r="AX10" s="56"/>
      <c r="AY10" s="56"/>
      <c r="AZ10" s="56"/>
      <c r="BA10" s="54"/>
      <c r="BB10" s="57"/>
      <c r="BC10" s="58"/>
      <c r="BD10" s="58"/>
      <c r="BE10" s="58"/>
      <c r="BF10" s="58"/>
      <c r="BG10" s="59"/>
      <c r="BH10" s="57"/>
      <c r="BI10" s="58"/>
      <c r="BJ10" s="58"/>
      <c r="BK10" s="58"/>
      <c r="BL10" s="58"/>
      <c r="BM10" s="60"/>
      <c r="BN10" s="61"/>
      <c r="BO10" s="62"/>
      <c r="BP10" s="62"/>
      <c r="BQ10" s="62"/>
      <c r="BR10" s="63"/>
      <c r="BS10" s="64"/>
      <c r="BT10" s="63"/>
      <c r="BU10" s="64"/>
      <c r="BV10" s="63"/>
      <c r="BW10" s="64"/>
      <c r="BX10" s="63"/>
      <c r="BY10" s="64"/>
      <c r="BZ10" s="65"/>
      <c r="CA10" s="38"/>
      <c r="CB10" s="38"/>
      <c r="CC10" s="38"/>
      <c r="CD10" s="12"/>
      <c r="CE10" s="12"/>
    </row>
    <row r="11" spans="1:130" ht="18" customHeight="1" x14ac:dyDescent="0.2">
      <c r="A11" s="12"/>
      <c r="B11" s="12"/>
      <c r="C11" s="39"/>
      <c r="D11" s="40"/>
      <c r="E11" s="40"/>
      <c r="F11" s="40"/>
      <c r="G11" s="40"/>
      <c r="H11" s="41"/>
      <c r="I11" s="42"/>
      <c r="J11" s="43"/>
      <c r="K11" s="43"/>
      <c r="L11" s="43"/>
      <c r="M11" s="43"/>
      <c r="N11" s="44"/>
      <c r="O11" s="45"/>
      <c r="P11" s="46"/>
      <c r="Q11" s="46"/>
      <c r="R11" s="46"/>
      <c r="S11" s="46"/>
      <c r="T11" s="47"/>
      <c r="U11" s="45"/>
      <c r="V11" s="46"/>
      <c r="W11" s="46"/>
      <c r="X11" s="46"/>
      <c r="Y11" s="46"/>
      <c r="Z11" s="48"/>
      <c r="AA11" s="49"/>
      <c r="AB11" s="50"/>
      <c r="AC11" s="50"/>
      <c r="AD11" s="50"/>
      <c r="AE11" s="51"/>
      <c r="AF11" s="52"/>
      <c r="AG11" s="42"/>
      <c r="AH11" s="44"/>
      <c r="AI11" s="53"/>
      <c r="AJ11" s="54"/>
      <c r="AK11" s="51"/>
      <c r="AL11" s="52"/>
      <c r="AM11" s="55"/>
      <c r="AN11" s="16"/>
      <c r="AO11" s="16"/>
      <c r="AP11" s="39"/>
      <c r="AQ11" s="40"/>
      <c r="AR11" s="40"/>
      <c r="AS11" s="40"/>
      <c r="AT11" s="40"/>
      <c r="AU11" s="41"/>
      <c r="AV11" s="53"/>
      <c r="AW11" s="56"/>
      <c r="AX11" s="56"/>
      <c r="AY11" s="56"/>
      <c r="AZ11" s="56"/>
      <c r="BA11" s="54"/>
      <c r="BB11" s="57"/>
      <c r="BC11" s="58"/>
      <c r="BD11" s="58"/>
      <c r="BE11" s="58"/>
      <c r="BF11" s="58"/>
      <c r="BG11" s="59"/>
      <c r="BH11" s="57"/>
      <c r="BI11" s="58"/>
      <c r="BJ11" s="58"/>
      <c r="BK11" s="58"/>
      <c r="BL11" s="58"/>
      <c r="BM11" s="60"/>
      <c r="BN11" s="61"/>
      <c r="BO11" s="62"/>
      <c r="BP11" s="62"/>
      <c r="BQ11" s="62"/>
      <c r="BR11" s="63"/>
      <c r="BS11" s="64"/>
      <c r="BT11" s="63"/>
      <c r="BU11" s="64"/>
      <c r="BV11" s="63"/>
      <c r="BW11" s="64"/>
      <c r="BX11" s="63"/>
      <c r="BY11" s="64"/>
      <c r="BZ11" s="65"/>
      <c r="CA11" s="38"/>
      <c r="CB11" s="38"/>
      <c r="CC11" s="38"/>
      <c r="CD11" s="12"/>
      <c r="CE11" s="12"/>
    </row>
    <row r="12" spans="1:130" ht="18" customHeight="1" x14ac:dyDescent="0.2">
      <c r="A12" s="12"/>
      <c r="B12" s="12"/>
      <c r="C12" s="66"/>
      <c r="D12" s="67"/>
      <c r="E12" s="67"/>
      <c r="F12" s="67"/>
      <c r="G12" s="67"/>
      <c r="H12" s="68"/>
      <c r="I12" s="69"/>
      <c r="J12" s="70"/>
      <c r="K12" s="70"/>
      <c r="L12" s="70"/>
      <c r="M12" s="70"/>
      <c r="N12" s="71"/>
      <c r="O12" s="72"/>
      <c r="P12" s="73"/>
      <c r="Q12" s="73"/>
      <c r="R12" s="73"/>
      <c r="S12" s="73"/>
      <c r="T12" s="74"/>
      <c r="U12" s="72"/>
      <c r="V12" s="73"/>
      <c r="W12" s="73"/>
      <c r="X12" s="73"/>
      <c r="Y12" s="73"/>
      <c r="Z12" s="75"/>
      <c r="AA12" s="76"/>
      <c r="AB12" s="77"/>
      <c r="AC12" s="77"/>
      <c r="AD12" s="77"/>
      <c r="AE12" s="78"/>
      <c r="AF12" s="79"/>
      <c r="AG12" s="69"/>
      <c r="AH12" s="71"/>
      <c r="AI12" s="80"/>
      <c r="AJ12" s="81"/>
      <c r="AK12" s="78"/>
      <c r="AL12" s="79"/>
      <c r="AM12" s="82"/>
      <c r="AN12" s="16"/>
      <c r="AO12" s="16"/>
      <c r="AP12" s="66"/>
      <c r="AQ12" s="67"/>
      <c r="AR12" s="67"/>
      <c r="AS12" s="67"/>
      <c r="AT12" s="67"/>
      <c r="AU12" s="68"/>
      <c r="AV12" s="80"/>
      <c r="AW12" s="83"/>
      <c r="AX12" s="83"/>
      <c r="AY12" s="83"/>
      <c r="AZ12" s="83"/>
      <c r="BA12" s="81"/>
      <c r="BB12" s="84"/>
      <c r="BC12" s="85"/>
      <c r="BD12" s="85"/>
      <c r="BE12" s="85"/>
      <c r="BF12" s="85"/>
      <c r="BG12" s="86"/>
      <c r="BH12" s="84"/>
      <c r="BI12" s="85"/>
      <c r="BJ12" s="85"/>
      <c r="BK12" s="85"/>
      <c r="BL12" s="85"/>
      <c r="BM12" s="87"/>
      <c r="BN12" s="88"/>
      <c r="BO12" s="89"/>
      <c r="BP12" s="89"/>
      <c r="BQ12" s="89"/>
      <c r="BR12" s="90"/>
      <c r="BS12" s="91"/>
      <c r="BT12" s="90"/>
      <c r="BU12" s="91"/>
      <c r="BV12" s="90"/>
      <c r="BW12" s="91"/>
      <c r="BX12" s="90"/>
      <c r="BY12" s="91"/>
      <c r="BZ12" s="92"/>
      <c r="CA12" s="38"/>
      <c r="CB12" s="38"/>
      <c r="CC12" s="38"/>
      <c r="CD12" s="12"/>
      <c r="CE12" s="12"/>
    </row>
    <row r="13" spans="1:130" ht="18" customHeight="1" x14ac:dyDescent="0.2">
      <c r="A13" s="12"/>
      <c r="B13" s="12"/>
      <c r="C13" s="186" t="s">
        <v>34</v>
      </c>
      <c r="D13" s="187"/>
      <c r="E13" s="187"/>
      <c r="F13" s="187"/>
      <c r="G13" s="187"/>
      <c r="H13" s="188"/>
      <c r="I13" s="94"/>
      <c r="J13" s="95"/>
      <c r="K13" s="95"/>
      <c r="L13" s="95"/>
      <c r="M13" s="95"/>
      <c r="N13" s="96"/>
      <c r="O13" s="38"/>
      <c r="P13" s="38"/>
      <c r="Q13" s="38"/>
      <c r="R13" s="38"/>
      <c r="S13" s="38"/>
      <c r="T13" s="38"/>
      <c r="U13" s="97"/>
      <c r="V13" s="38"/>
      <c r="W13" s="38"/>
      <c r="X13" s="38"/>
      <c r="Y13" s="38"/>
      <c r="Z13" s="98"/>
      <c r="AA13" s="99"/>
      <c r="AB13" s="100"/>
      <c r="AC13" s="100"/>
      <c r="AD13" s="100"/>
      <c r="AE13" s="101" t="str">
        <f>IF(ISERROR(AC15/AD15),"",AC15/AD15)</f>
        <v/>
      </c>
      <c r="AF13" s="93"/>
      <c r="AG13" s="102" t="str">
        <f>IF(Q14="","",SUM(Q14:Q16)+SUM(W14:W16))</f>
        <v/>
      </c>
      <c r="AH13" s="93"/>
      <c r="AI13" s="102" t="str">
        <f>IF(S14="","",SUM(S14:S16)+SUM(Y14:Y16))</f>
        <v/>
      </c>
      <c r="AJ13" s="93"/>
      <c r="AK13" s="101" t="str">
        <f>IF(ISERROR(AG13/AI13),"",AG13/AI13)</f>
        <v/>
      </c>
      <c r="AL13" s="93"/>
      <c r="AM13" s="98"/>
      <c r="AN13" s="16"/>
      <c r="AO13" s="16"/>
      <c r="AP13" s="186" t="s">
        <v>35</v>
      </c>
      <c r="AQ13" s="187"/>
      <c r="AR13" s="187"/>
      <c r="AS13" s="187"/>
      <c r="AT13" s="187"/>
      <c r="AU13" s="188"/>
      <c r="AV13" s="94"/>
      <c r="AW13" s="95"/>
      <c r="AX13" s="95"/>
      <c r="AY13" s="95"/>
      <c r="AZ13" s="95"/>
      <c r="BA13" s="96"/>
      <c r="BB13" s="38"/>
      <c r="BC13" s="38"/>
      <c r="BD13" s="38"/>
      <c r="BE13" s="38"/>
      <c r="BF13" s="38"/>
      <c r="BG13" s="38"/>
      <c r="BH13" s="97"/>
      <c r="BI13" s="38"/>
      <c r="BJ13" s="38"/>
      <c r="BK13" s="38"/>
      <c r="BL13" s="38"/>
      <c r="BM13" s="98"/>
      <c r="BN13" s="99"/>
      <c r="BO13" s="100"/>
      <c r="BP13" s="100"/>
      <c r="BQ13" s="100"/>
      <c r="BR13" s="101" t="str">
        <f>IF(ISERROR(BP15/BQ15),"",BP15/BQ15)</f>
        <v/>
      </c>
      <c r="BS13" s="93"/>
      <c r="BT13" s="102" t="str">
        <f>IF(BD14="","",SUM(BD14:BD16)+SUM(BJ14:BJ16))</f>
        <v/>
      </c>
      <c r="BU13" s="93"/>
      <c r="BV13" s="102" t="str">
        <f>IF(BF14="","",SUM(BF14:BF16)+SUM(BL14:BL16))</f>
        <v/>
      </c>
      <c r="BW13" s="93"/>
      <c r="BX13" s="101" t="str">
        <f>IF(ISERROR(BT13/BV13),"",BT13/BV13)</f>
        <v/>
      </c>
      <c r="BY13" s="93"/>
      <c r="BZ13" s="98"/>
      <c r="CA13" s="38"/>
      <c r="CB13" s="38"/>
      <c r="CC13" s="38"/>
      <c r="CD13" s="12"/>
      <c r="CE13" s="12"/>
    </row>
    <row r="14" spans="1:130" ht="18" customHeight="1" x14ac:dyDescent="0.2">
      <c r="A14" s="12"/>
      <c r="B14" s="12"/>
      <c r="C14" s="189"/>
      <c r="D14" s="190"/>
      <c r="E14" s="190"/>
      <c r="F14" s="190"/>
      <c r="G14" s="190"/>
      <c r="H14" s="191"/>
      <c r="I14" s="103"/>
      <c r="J14" s="104"/>
      <c r="K14" s="104"/>
      <c r="L14" s="104"/>
      <c r="M14" s="104"/>
      <c r="N14" s="105"/>
      <c r="O14" s="97"/>
      <c r="P14" s="38"/>
      <c r="Q14" s="38"/>
      <c r="R14" s="38" t="s">
        <v>17</v>
      </c>
      <c r="S14" s="38"/>
      <c r="T14" s="38"/>
      <c r="U14" s="97"/>
      <c r="V14" s="38"/>
      <c r="W14" s="38"/>
      <c r="X14" s="38" t="s">
        <v>17</v>
      </c>
      <c r="Y14" s="38"/>
      <c r="Z14" s="98"/>
      <c r="AA14" s="100"/>
      <c r="AB14" s="100"/>
      <c r="AC14" s="100"/>
      <c r="AD14" s="100"/>
      <c r="AE14" s="53"/>
      <c r="AF14" s="54"/>
      <c r="AG14" s="53"/>
      <c r="AH14" s="54"/>
      <c r="AI14" s="53"/>
      <c r="AJ14" s="54"/>
      <c r="AK14" s="53"/>
      <c r="AL14" s="54"/>
      <c r="AM14" s="98"/>
      <c r="AN14" s="16"/>
      <c r="AO14" s="16"/>
      <c r="AP14" s="189"/>
      <c r="AQ14" s="190"/>
      <c r="AR14" s="190"/>
      <c r="AS14" s="190"/>
      <c r="AT14" s="190"/>
      <c r="AU14" s="191"/>
      <c r="AV14" s="103"/>
      <c r="AW14" s="104"/>
      <c r="AX14" s="104"/>
      <c r="AY14" s="104"/>
      <c r="AZ14" s="104"/>
      <c r="BA14" s="105"/>
      <c r="BB14" s="97"/>
      <c r="BC14" s="38"/>
      <c r="BD14" s="38"/>
      <c r="BE14" s="38" t="s">
        <v>17</v>
      </c>
      <c r="BF14" s="38"/>
      <c r="BG14" s="38"/>
      <c r="BH14" s="97"/>
      <c r="BI14" s="38"/>
      <c r="BJ14" s="38"/>
      <c r="BK14" s="38" t="s">
        <v>17</v>
      </c>
      <c r="BL14" s="38"/>
      <c r="BM14" s="98"/>
      <c r="BN14" s="100"/>
      <c r="BO14" s="100"/>
      <c r="BP14" s="100"/>
      <c r="BQ14" s="100"/>
      <c r="BR14" s="53"/>
      <c r="BS14" s="54"/>
      <c r="BT14" s="53"/>
      <c r="BU14" s="54"/>
      <c r="BV14" s="53"/>
      <c r="BW14" s="54"/>
      <c r="BX14" s="53"/>
      <c r="BY14" s="54"/>
      <c r="BZ14" s="98"/>
      <c r="CA14" s="38"/>
      <c r="CB14" s="38"/>
      <c r="CC14" s="38"/>
      <c r="CD14" s="12"/>
      <c r="CE14" s="12"/>
    </row>
    <row r="15" spans="1:130" ht="18" customHeight="1" x14ac:dyDescent="0.2">
      <c r="A15" s="12"/>
      <c r="B15" s="12"/>
      <c r="C15" s="189"/>
      <c r="D15" s="190"/>
      <c r="E15" s="190"/>
      <c r="F15" s="190"/>
      <c r="G15" s="190"/>
      <c r="H15" s="191"/>
      <c r="I15" s="103"/>
      <c r="J15" s="104"/>
      <c r="K15" s="104"/>
      <c r="L15" s="104"/>
      <c r="M15" s="104"/>
      <c r="N15" s="105"/>
      <c r="O15" s="106" t="str">
        <f>IF(P15="","",IF(P15=2,"○",IF(P15=1,"●",IF(P15=0,"●",""))))</f>
        <v/>
      </c>
      <c r="P15" s="107" t="str">
        <f>IF(Q14="","",IF(Q14&gt;S14,1,0)+IF(Q15&gt;S15,1,0)+IF(Q16&gt;S16,1,0))</f>
        <v/>
      </c>
      <c r="Q15" s="38"/>
      <c r="R15" s="38" t="s">
        <v>17</v>
      </c>
      <c r="S15" s="38"/>
      <c r="T15" s="107" t="str">
        <f>IF(S14="","",IF(S14&gt;Q14,1,0)+IF(S15&gt;Q15,1,0)+IF(S16&gt;Q16,1,0))</f>
        <v/>
      </c>
      <c r="U15" s="106" t="str">
        <f>IF(V15="","",IF(V15=2,"○",IF(V15=1,"●",IF(V15=0,"●",""))))</f>
        <v/>
      </c>
      <c r="V15" s="107" t="str">
        <f>IF(W14="","",IF(W14&gt;Y14,1,0)+IF(W15&gt;Y15,1,0)+IF(W16&gt;Y16,1,0))</f>
        <v/>
      </c>
      <c r="W15" s="38"/>
      <c r="X15" s="38" t="s">
        <v>17</v>
      </c>
      <c r="Y15" s="38"/>
      <c r="Z15" s="108" t="str">
        <f>IF(Y14="","",IF(Y14&gt;W14,1,0)+IF(Y15&gt;W15,1,0)+IF(Y16&gt;W16,1,0))</f>
        <v/>
      </c>
      <c r="AA15" s="109" t="str">
        <f>IF(P15="","",EXACT(O15,"○")+EXACT(U15,"○"))</f>
        <v/>
      </c>
      <c r="AB15" s="109" t="str">
        <f>IF(T15="","",EXACT(O15,"●")+EXACT(U15,"●"))</f>
        <v/>
      </c>
      <c r="AC15" s="109" t="str">
        <f>IF(ISERROR(IF(P15="","",P15+V15)),"",(IF(P15="","",P15+V15)))</f>
        <v/>
      </c>
      <c r="AD15" s="109" t="str">
        <f>IF(ISERROR(IF(T15="","",T15+Z15)),"",(IF(T15="","",T15+Z15)))</f>
        <v/>
      </c>
      <c r="AE15" s="53"/>
      <c r="AF15" s="54"/>
      <c r="AG15" s="53"/>
      <c r="AH15" s="54"/>
      <c r="AI15" s="53"/>
      <c r="AJ15" s="54"/>
      <c r="AK15" s="53"/>
      <c r="AL15" s="54"/>
      <c r="AM15" s="108" t="str">
        <f>IF(ISERROR(RANK(AO15,$AO$15:$AO$25)),"",(RANK(AO15,$AO$15:$AO$25)))</f>
        <v/>
      </c>
      <c r="AN15" s="16" t="e">
        <f>IF(OR(AA15=AA20,AA15=AA25),CHOOSE(RANK(AA15,AA15:AA25)+1,0,300,200,100)+AA15+AE13,CHOOSE(RANK(AA15,AA15:AA25)+1,0,300,200,100))</f>
        <v>#VALUE!</v>
      </c>
      <c r="AO15" s="16" t="e">
        <f>IF(OR(AN15=AN15,AN15=AN20,AN15=AN25),CHOOSE(RANK(AN15,AN15:AN25)+1,0,300,200,100)+AK13,CHOOSE(RANK(AN15,AN15:AN25)+1,0,,300,200,100))</f>
        <v>#VALUE!</v>
      </c>
      <c r="AP15" s="189"/>
      <c r="AQ15" s="190"/>
      <c r="AR15" s="190"/>
      <c r="AS15" s="190"/>
      <c r="AT15" s="190"/>
      <c r="AU15" s="191"/>
      <c r="AV15" s="103"/>
      <c r="AW15" s="104"/>
      <c r="AX15" s="104"/>
      <c r="AY15" s="104"/>
      <c r="AZ15" s="104"/>
      <c r="BA15" s="105"/>
      <c r="BB15" s="106" t="str">
        <f>IF(BC15="","",IF(BC15=2,"○",IF(BC15=1,"●",IF(BC15=0,"●",""))))</f>
        <v/>
      </c>
      <c r="BC15" s="107" t="str">
        <f>IF(BD14="","",IF(BD14&gt;BF14,1,0)+IF(BD15&gt;BF15,1,0)+IF(BD16&gt;BF16,1,0))</f>
        <v/>
      </c>
      <c r="BD15" s="38"/>
      <c r="BE15" s="38" t="s">
        <v>17</v>
      </c>
      <c r="BF15" s="38"/>
      <c r="BG15" s="107" t="str">
        <f>IF(BF14="","",IF(BF14&gt;BD14,1,0)+IF(BF15&gt;BD15,1,0)+IF(BF16&gt;BD16,1,0))</f>
        <v/>
      </c>
      <c r="BH15" s="106" t="str">
        <f>IF(BI15="","",IF(BI15=2,"○",IF(BI15=1,"●",IF(BI15=0,"●",""))))</f>
        <v/>
      </c>
      <c r="BI15" s="107" t="str">
        <f>IF(BJ14="","",IF(BJ14&gt;BL14,1,0)+IF(BJ15&gt;BL15,1,0)+IF(BJ16&gt;BL16,1,0))</f>
        <v/>
      </c>
      <c r="BJ15" s="38"/>
      <c r="BK15" s="38" t="s">
        <v>17</v>
      </c>
      <c r="BL15" s="38"/>
      <c r="BM15" s="108" t="str">
        <f>IF(BL14="","",IF(BL14&gt;BJ14,1,0)+IF(BL15&gt;BJ15,1,0)+IF(BL16&gt;BJ16,1,0))</f>
        <v/>
      </c>
      <c r="BN15" s="109" t="str">
        <f>IF(BC15="","",EXACT(BB15,"○")+EXACT(BH15,"○"))</f>
        <v/>
      </c>
      <c r="BO15" s="109" t="str">
        <f>IF(BG15="","",EXACT(BB15,"●")+EXACT(BH15,"●"))</f>
        <v/>
      </c>
      <c r="BP15" s="109" t="str">
        <f>IF(ISERROR(IF(BC15="","",BC15+BI15)),"",(IF(BC15="","",BC15+BI15)))</f>
        <v/>
      </c>
      <c r="BQ15" s="109" t="str">
        <f>IF(ISERROR(IF(BG15="","",BG15+BM15)),"",(IF(BG15="","",BG15+BM15)))</f>
        <v/>
      </c>
      <c r="BR15" s="53"/>
      <c r="BS15" s="54"/>
      <c r="BT15" s="53"/>
      <c r="BU15" s="54"/>
      <c r="BV15" s="53"/>
      <c r="BW15" s="54"/>
      <c r="BX15" s="53"/>
      <c r="BY15" s="54"/>
      <c r="BZ15" s="108" t="str">
        <f>IF(ISERROR(RANK(CC15,$CC$15:$CC$25)),"",(RANK(CC15,$CC$15:$CC$25)))</f>
        <v/>
      </c>
      <c r="CA15" s="38"/>
      <c r="CB15" s="38" t="e">
        <f>IF(OR(BN15=BN20,BN15=BN25),CHOOSE(RANK(BN15,BN15:BN25)+1,0,300,200,100)+BN15+BR13,CHOOSE(RANK(BN15,BN15:BN25)+1,0,300,200,100))</f>
        <v>#VALUE!</v>
      </c>
      <c r="CC15" s="38" t="e">
        <f>IF(OR(CB15=CB15,CB15=CB20,CB15=CB25),CHOOSE(RANK(CB15,CB15:CB25)+1,0,300,200,100)+BX13,CHOOSE(RANK(CB15,CB15:CB25)+1,0,,300,200,100))</f>
        <v>#VALUE!</v>
      </c>
      <c r="CD15" s="12"/>
      <c r="CE15" s="12"/>
    </row>
    <row r="16" spans="1:130" ht="18" customHeight="1" x14ac:dyDescent="0.2">
      <c r="A16" s="12"/>
      <c r="B16" s="12"/>
      <c r="C16" s="189"/>
      <c r="D16" s="190"/>
      <c r="E16" s="190"/>
      <c r="F16" s="190"/>
      <c r="G16" s="190"/>
      <c r="H16" s="191"/>
      <c r="I16" s="103"/>
      <c r="J16" s="104"/>
      <c r="K16" s="104"/>
      <c r="L16" s="104"/>
      <c r="M16" s="104"/>
      <c r="N16" s="105"/>
      <c r="O16" s="97"/>
      <c r="P16" s="38"/>
      <c r="Q16" s="38"/>
      <c r="R16" s="38" t="s">
        <v>17</v>
      </c>
      <c r="S16" s="38"/>
      <c r="T16" s="38"/>
      <c r="U16" s="97"/>
      <c r="V16" s="38"/>
      <c r="W16" s="38"/>
      <c r="X16" s="38" t="s">
        <v>17</v>
      </c>
      <c r="Y16" s="38"/>
      <c r="Z16" s="98"/>
      <c r="AA16" s="100"/>
      <c r="AB16" s="100"/>
      <c r="AC16" s="100"/>
      <c r="AD16" s="100"/>
      <c r="AE16" s="53"/>
      <c r="AF16" s="54"/>
      <c r="AG16" s="53"/>
      <c r="AH16" s="54"/>
      <c r="AI16" s="53"/>
      <c r="AJ16" s="54"/>
      <c r="AK16" s="53"/>
      <c r="AL16" s="54"/>
      <c r="AM16" s="98"/>
      <c r="AN16" s="16"/>
      <c r="AO16" s="16"/>
      <c r="AP16" s="189"/>
      <c r="AQ16" s="190"/>
      <c r="AR16" s="190"/>
      <c r="AS16" s="190"/>
      <c r="AT16" s="190"/>
      <c r="AU16" s="191"/>
      <c r="AV16" s="103"/>
      <c r="AW16" s="104"/>
      <c r="AX16" s="104"/>
      <c r="AY16" s="104"/>
      <c r="AZ16" s="104"/>
      <c r="BA16" s="105"/>
      <c r="BB16" s="97"/>
      <c r="BC16" s="38"/>
      <c r="BD16" s="38"/>
      <c r="BE16" s="38" t="s">
        <v>17</v>
      </c>
      <c r="BF16" s="38"/>
      <c r="BG16" s="38"/>
      <c r="BH16" s="97"/>
      <c r="BI16" s="38"/>
      <c r="BJ16" s="38"/>
      <c r="BK16" s="38" t="s">
        <v>17</v>
      </c>
      <c r="BL16" s="38"/>
      <c r="BM16" s="98"/>
      <c r="BN16" s="100"/>
      <c r="BO16" s="100"/>
      <c r="BP16" s="100"/>
      <c r="BQ16" s="100"/>
      <c r="BR16" s="53"/>
      <c r="BS16" s="54"/>
      <c r="BT16" s="53"/>
      <c r="BU16" s="54"/>
      <c r="BV16" s="53"/>
      <c r="BW16" s="54"/>
      <c r="BX16" s="53"/>
      <c r="BY16" s="54"/>
      <c r="BZ16" s="98"/>
      <c r="CA16" s="38"/>
      <c r="CB16" s="38"/>
      <c r="CC16" s="38"/>
      <c r="CD16" s="12"/>
      <c r="CE16" s="12"/>
    </row>
    <row r="17" spans="1:134" ht="18" customHeight="1" x14ac:dyDescent="0.2">
      <c r="A17" s="12"/>
      <c r="B17" s="12"/>
      <c r="C17" s="192"/>
      <c r="D17" s="193"/>
      <c r="E17" s="193"/>
      <c r="F17" s="193"/>
      <c r="G17" s="193"/>
      <c r="H17" s="194"/>
      <c r="I17" s="110"/>
      <c r="J17" s="111"/>
      <c r="K17" s="111"/>
      <c r="L17" s="111"/>
      <c r="M17" s="111"/>
      <c r="N17" s="112"/>
      <c r="O17" s="113"/>
      <c r="P17" s="114"/>
      <c r="Q17" s="114"/>
      <c r="R17" s="114"/>
      <c r="S17" s="114"/>
      <c r="T17" s="114"/>
      <c r="U17" s="113"/>
      <c r="V17" s="114"/>
      <c r="W17" s="114"/>
      <c r="X17" s="114"/>
      <c r="Y17" s="114"/>
      <c r="Z17" s="115"/>
      <c r="AA17" s="116"/>
      <c r="AB17" s="116"/>
      <c r="AC17" s="116"/>
      <c r="AD17" s="116"/>
      <c r="AE17" s="80"/>
      <c r="AF17" s="81"/>
      <c r="AG17" s="80"/>
      <c r="AH17" s="81"/>
      <c r="AI17" s="80"/>
      <c r="AJ17" s="81"/>
      <c r="AK17" s="80"/>
      <c r="AL17" s="81"/>
      <c r="AM17" s="115"/>
      <c r="AN17" s="16"/>
      <c r="AO17" s="16"/>
      <c r="AP17" s="192"/>
      <c r="AQ17" s="193"/>
      <c r="AR17" s="193"/>
      <c r="AS17" s="193"/>
      <c r="AT17" s="193"/>
      <c r="AU17" s="194"/>
      <c r="AV17" s="110"/>
      <c r="AW17" s="111"/>
      <c r="AX17" s="111"/>
      <c r="AY17" s="111"/>
      <c r="AZ17" s="111"/>
      <c r="BA17" s="112"/>
      <c r="BB17" s="113"/>
      <c r="BC17" s="114"/>
      <c r="BD17" s="114"/>
      <c r="BE17" s="114"/>
      <c r="BF17" s="114"/>
      <c r="BG17" s="114"/>
      <c r="BH17" s="113"/>
      <c r="BI17" s="114"/>
      <c r="BJ17" s="114"/>
      <c r="BK17" s="114"/>
      <c r="BL17" s="114"/>
      <c r="BM17" s="115"/>
      <c r="BN17" s="116"/>
      <c r="BO17" s="116"/>
      <c r="BP17" s="116"/>
      <c r="BQ17" s="116"/>
      <c r="BR17" s="80"/>
      <c r="BS17" s="81"/>
      <c r="BT17" s="80"/>
      <c r="BU17" s="81"/>
      <c r="BV17" s="80"/>
      <c r="BW17" s="81"/>
      <c r="BX17" s="80"/>
      <c r="BY17" s="81"/>
      <c r="BZ17" s="115"/>
      <c r="CA17" s="38"/>
      <c r="CB17" s="38"/>
      <c r="CC17" s="38"/>
      <c r="CD17" s="12"/>
      <c r="CE17" s="1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ht="18" customHeight="1" x14ac:dyDescent="0.2">
      <c r="A18" s="12"/>
      <c r="B18" s="12"/>
      <c r="C18" s="195" t="s">
        <v>33</v>
      </c>
      <c r="D18" s="187"/>
      <c r="E18" s="187"/>
      <c r="F18" s="187"/>
      <c r="G18" s="187"/>
      <c r="H18" s="188"/>
      <c r="I18" s="38"/>
      <c r="J18" s="38"/>
      <c r="K18" s="38"/>
      <c r="L18" s="38"/>
      <c r="M18" s="38"/>
      <c r="N18" s="38"/>
      <c r="O18" s="94"/>
      <c r="P18" s="95"/>
      <c r="Q18" s="95"/>
      <c r="R18" s="95"/>
      <c r="S18" s="95"/>
      <c r="T18" s="96"/>
      <c r="U18" s="97"/>
      <c r="V18" s="38"/>
      <c r="W18" s="38"/>
      <c r="X18" s="38"/>
      <c r="Y18" s="38"/>
      <c r="Z18" s="98"/>
      <c r="AA18" s="100"/>
      <c r="AB18" s="100"/>
      <c r="AC18" s="100"/>
      <c r="AD18" s="100"/>
      <c r="AE18" s="101" t="str">
        <f>IF(ISERROR(AC20/AD20),"",AC20/AD20)</f>
        <v/>
      </c>
      <c r="AF18" s="93"/>
      <c r="AG18" s="102" t="str">
        <f>IF(K19="","",SUM(K19:K21)+SUM(W19:W21))</f>
        <v/>
      </c>
      <c r="AH18" s="93"/>
      <c r="AI18" s="102" t="str">
        <f>IF(M19="","",SUM(M19:M21)+SUM(Y19:Y21))</f>
        <v/>
      </c>
      <c r="AJ18" s="93"/>
      <c r="AK18" s="101" t="str">
        <f>IF(ISERROR(AG18/AI18),"",AG18/AI18)</f>
        <v/>
      </c>
      <c r="AL18" s="93"/>
      <c r="AM18" s="98"/>
      <c r="AN18" s="16"/>
      <c r="AO18" s="16"/>
      <c r="AP18" s="195" t="s">
        <v>36</v>
      </c>
      <c r="AQ18" s="187"/>
      <c r="AR18" s="187"/>
      <c r="AS18" s="187"/>
      <c r="AT18" s="187"/>
      <c r="AU18" s="188"/>
      <c r="AV18" s="38"/>
      <c r="AW18" s="38"/>
      <c r="AX18" s="38"/>
      <c r="AY18" s="38"/>
      <c r="AZ18" s="38"/>
      <c r="BA18" s="38"/>
      <c r="BB18" s="94"/>
      <c r="BC18" s="95"/>
      <c r="BD18" s="95"/>
      <c r="BE18" s="95"/>
      <c r="BF18" s="95"/>
      <c r="BG18" s="96"/>
      <c r="BH18" s="97"/>
      <c r="BI18" s="38"/>
      <c r="BJ18" s="38"/>
      <c r="BK18" s="38"/>
      <c r="BL18" s="38"/>
      <c r="BM18" s="98"/>
      <c r="BN18" s="100"/>
      <c r="BO18" s="100"/>
      <c r="BP18" s="100"/>
      <c r="BQ18" s="100"/>
      <c r="BR18" s="101" t="str">
        <f>IF(ISERROR(BP20/BQ20),"",BP20/BQ20)</f>
        <v/>
      </c>
      <c r="BS18" s="93"/>
      <c r="BT18" s="102" t="str">
        <f>IF(AX19="","",SUM(AX19:AX21)+SUM(BJ19:BJ21))</f>
        <v/>
      </c>
      <c r="BU18" s="93"/>
      <c r="BV18" s="102" t="str">
        <f>IF(AZ19="","",SUM(AZ19:AZ21)+SUM(BL19:BL21))</f>
        <v/>
      </c>
      <c r="BW18" s="93"/>
      <c r="BX18" s="101" t="str">
        <f>IF(ISERROR(BT18/BV18),"",BT18/BV18)</f>
        <v/>
      </c>
      <c r="BY18" s="93"/>
      <c r="BZ18" s="98"/>
      <c r="CA18" s="38"/>
      <c r="CB18" s="38"/>
      <c r="CC18" s="38"/>
      <c r="CD18" s="12"/>
      <c r="CE18" s="12"/>
    </row>
    <row r="19" spans="1:134" ht="18" customHeight="1" x14ac:dyDescent="0.2">
      <c r="A19" s="12"/>
      <c r="B19" s="12"/>
      <c r="C19" s="189"/>
      <c r="D19" s="190"/>
      <c r="E19" s="190"/>
      <c r="F19" s="190"/>
      <c r="G19" s="190"/>
      <c r="H19" s="191"/>
      <c r="I19" s="38"/>
      <c r="J19" s="38"/>
      <c r="K19" s="38" t="str">
        <f>IF(S14="","",S14)</f>
        <v/>
      </c>
      <c r="L19" s="38" t="s">
        <v>17</v>
      </c>
      <c r="M19" s="38" t="str">
        <f>IF(Q14="","",Q14)</f>
        <v/>
      </c>
      <c r="N19" s="38"/>
      <c r="O19" s="103"/>
      <c r="P19" s="104"/>
      <c r="Q19" s="104"/>
      <c r="R19" s="104"/>
      <c r="S19" s="104"/>
      <c r="T19" s="105"/>
      <c r="U19" s="97"/>
      <c r="V19" s="38"/>
      <c r="W19" s="38"/>
      <c r="X19" s="38" t="s">
        <v>17</v>
      </c>
      <c r="Y19" s="38"/>
      <c r="Z19" s="98"/>
      <c r="AA19" s="100"/>
      <c r="AB19" s="100"/>
      <c r="AC19" s="100"/>
      <c r="AD19" s="100"/>
      <c r="AE19" s="53"/>
      <c r="AF19" s="54"/>
      <c r="AG19" s="53"/>
      <c r="AH19" s="54"/>
      <c r="AI19" s="53"/>
      <c r="AJ19" s="54"/>
      <c r="AK19" s="53"/>
      <c r="AL19" s="54"/>
      <c r="AM19" s="98"/>
      <c r="AN19" s="16"/>
      <c r="AO19" s="16"/>
      <c r="AP19" s="189"/>
      <c r="AQ19" s="190"/>
      <c r="AR19" s="190"/>
      <c r="AS19" s="190"/>
      <c r="AT19" s="190"/>
      <c r="AU19" s="191"/>
      <c r="AV19" s="38"/>
      <c r="AW19" s="38"/>
      <c r="AX19" s="38" t="str">
        <f>IF(BF14="","",BF14)</f>
        <v/>
      </c>
      <c r="AY19" s="38" t="s">
        <v>17</v>
      </c>
      <c r="AZ19" s="38" t="str">
        <f>IF(BD14="","",BD14)</f>
        <v/>
      </c>
      <c r="BA19" s="38"/>
      <c r="BB19" s="103"/>
      <c r="BC19" s="104"/>
      <c r="BD19" s="104"/>
      <c r="BE19" s="104"/>
      <c r="BF19" s="104"/>
      <c r="BG19" s="105"/>
      <c r="BH19" s="97"/>
      <c r="BI19" s="38"/>
      <c r="BJ19" s="38"/>
      <c r="BK19" s="38" t="s">
        <v>17</v>
      </c>
      <c r="BL19" s="38"/>
      <c r="BM19" s="98"/>
      <c r="BN19" s="100"/>
      <c r="BO19" s="100"/>
      <c r="BP19" s="100"/>
      <c r="BQ19" s="100"/>
      <c r="BR19" s="53"/>
      <c r="BS19" s="54"/>
      <c r="BT19" s="53"/>
      <c r="BU19" s="54"/>
      <c r="BV19" s="53"/>
      <c r="BW19" s="54"/>
      <c r="BX19" s="53"/>
      <c r="BY19" s="54"/>
      <c r="BZ19" s="98"/>
      <c r="CA19" s="38"/>
      <c r="CB19" s="38"/>
      <c r="CC19" s="38"/>
      <c r="CD19" s="12"/>
      <c r="CE19" s="12"/>
    </row>
    <row r="20" spans="1:134" ht="18" customHeight="1" x14ac:dyDescent="0.2">
      <c r="A20" s="12"/>
      <c r="B20" s="12"/>
      <c r="C20" s="189"/>
      <c r="D20" s="190"/>
      <c r="E20" s="190"/>
      <c r="F20" s="190"/>
      <c r="G20" s="190"/>
      <c r="H20" s="191"/>
      <c r="I20" s="107" t="str">
        <f>IF(J20="","",IF(J20=2,"○",IF(J20=1,"●",IF(J20=0,"●",""))))</f>
        <v/>
      </c>
      <c r="J20" s="38" t="str">
        <f>T15</f>
        <v/>
      </c>
      <c r="K20" s="38" t="str">
        <f>IF(S15="","",S15)</f>
        <v/>
      </c>
      <c r="L20" s="38" t="s">
        <v>17</v>
      </c>
      <c r="M20" s="38" t="str">
        <f>IF(Q15="","",Q15)</f>
        <v/>
      </c>
      <c r="N20" s="38" t="str">
        <f>P15</f>
        <v/>
      </c>
      <c r="O20" s="103"/>
      <c r="P20" s="104"/>
      <c r="Q20" s="104"/>
      <c r="R20" s="104"/>
      <c r="S20" s="104"/>
      <c r="T20" s="105"/>
      <c r="U20" s="106" t="str">
        <f>IF(V20="","",IF(V20=2,"○",IF(V20=1,"●",IF(V20=0,"●",""))))</f>
        <v/>
      </c>
      <c r="V20" s="107" t="str">
        <f>IF(W19="","",IF(W19&gt;Y19,1,0)+IF(W20&gt;Y20,1,0)+IF(W21&gt;Y21,1,0))</f>
        <v/>
      </c>
      <c r="W20" s="38"/>
      <c r="X20" s="38" t="s">
        <v>17</v>
      </c>
      <c r="Y20" s="38"/>
      <c r="Z20" s="108" t="str">
        <f>IF(Y19="","",IF(Y19&gt;W19,1,0)+IF(Y20&gt;W20,1,0)+IF(Y21&gt;W21,1,0))</f>
        <v/>
      </c>
      <c r="AA20" s="109" t="str">
        <f>IF(J20="","",EXACT(I20,"○")+EXACT(U20,"○"))</f>
        <v/>
      </c>
      <c r="AB20" s="117" t="str">
        <f>IF(J20="","",EXACT(I20,"●")+EXACT(U20,"●"))</f>
        <v/>
      </c>
      <c r="AC20" s="109" t="str">
        <f>IF(ISERROR(IF(J20="","",J20+V20)),"",(IF(J20="","",J20+V20)))</f>
        <v/>
      </c>
      <c r="AD20" s="109" t="str">
        <f>IF(ISERROR(IF(N20="","",N20+Z20)),"",(IF(N20="","",N20+Z20)))</f>
        <v/>
      </c>
      <c r="AE20" s="53"/>
      <c r="AF20" s="54"/>
      <c r="AG20" s="53"/>
      <c r="AH20" s="54"/>
      <c r="AI20" s="53"/>
      <c r="AJ20" s="54"/>
      <c r="AK20" s="53"/>
      <c r="AL20" s="54"/>
      <c r="AM20" s="108" t="str">
        <f>IF(ISERROR(RANK(AO20,$AO$15:$AO$27)),"",(RANK(AO20,$AO$15:$AO$27)))</f>
        <v/>
      </c>
      <c r="AN20" s="16" t="e">
        <f>IF(OR(AA20=AA25,AA20=AA15),CHOOSE(RANK(AA20,AA15:AA25)+1,0,300,200,100)+AA20+AE18,CHOOSE(RANK(AA20,AA15:AA25)+1,0,300,200,100))</f>
        <v>#VALUE!</v>
      </c>
      <c r="AO20" s="16" t="e">
        <f>IF(OR(AN20=AN15,AN20=AN20,AN20=AN25),CHOOSE(RANK(AN20,AN15:AN25)+1,0,300,200,100)+AK18,CHOOSE(RANK(AN20,AN15:AN25)+1,0,300,200,100))</f>
        <v>#VALUE!</v>
      </c>
      <c r="AP20" s="189"/>
      <c r="AQ20" s="190"/>
      <c r="AR20" s="190"/>
      <c r="AS20" s="190"/>
      <c r="AT20" s="190"/>
      <c r="AU20" s="191"/>
      <c r="AV20" s="107" t="str">
        <f>IF(AW20="","",IF(AW20=2,"○",IF(AW20=1,"●",IF(AW20=0,"●",""))))</f>
        <v/>
      </c>
      <c r="AW20" s="38" t="str">
        <f>BG15</f>
        <v/>
      </c>
      <c r="AX20" s="38" t="str">
        <f>IF(BF15="","",BF15)</f>
        <v/>
      </c>
      <c r="AY20" s="38" t="s">
        <v>17</v>
      </c>
      <c r="AZ20" s="38" t="str">
        <f>IF(BD15="","",BD15)</f>
        <v/>
      </c>
      <c r="BA20" s="38" t="str">
        <f>BC15</f>
        <v/>
      </c>
      <c r="BB20" s="103"/>
      <c r="BC20" s="104"/>
      <c r="BD20" s="104"/>
      <c r="BE20" s="104"/>
      <c r="BF20" s="104"/>
      <c r="BG20" s="105"/>
      <c r="BH20" s="106" t="str">
        <f>IF(BI20="","",IF(BI20=2,"○",IF(BI20=1,"●",IF(BI20=0,"●",""))))</f>
        <v/>
      </c>
      <c r="BI20" s="107" t="str">
        <f>IF(BJ19="","",IF(BJ19&gt;BL19,1,0)+IF(BJ20&gt;BL20,1,0)+IF(BJ21&gt;BL21,1,0))</f>
        <v/>
      </c>
      <c r="BJ20" s="38"/>
      <c r="BK20" s="38" t="s">
        <v>17</v>
      </c>
      <c r="BL20" s="38"/>
      <c r="BM20" s="108" t="str">
        <f>IF(BL19="","",IF(BL19&gt;BJ19,1,0)+IF(BL20&gt;BJ20,1,0)+IF(BL21&gt;BJ21,1,0))</f>
        <v/>
      </c>
      <c r="BN20" s="109" t="str">
        <f>IF(AW20="","",EXACT(AV20,"○")+EXACT(BH20,"○"))</f>
        <v/>
      </c>
      <c r="BO20" s="117" t="str">
        <f>IF(AW20="","",EXACT(AV20,"●")+EXACT(BH20,"●"))</f>
        <v/>
      </c>
      <c r="BP20" s="109" t="str">
        <f>IF(ISERROR(IF(AW20="","",AW20+BI20)),"",(IF(AW20="","",AW20+BI20)))</f>
        <v/>
      </c>
      <c r="BQ20" s="109" t="str">
        <f>IF(ISERROR(IF(BA20="","",BA20+BM20)),"",(IF(BA20="","",BA20+BM20)))</f>
        <v/>
      </c>
      <c r="BR20" s="53"/>
      <c r="BS20" s="54"/>
      <c r="BT20" s="53"/>
      <c r="BU20" s="54"/>
      <c r="BV20" s="53"/>
      <c r="BW20" s="54"/>
      <c r="BX20" s="53"/>
      <c r="BY20" s="54"/>
      <c r="BZ20" s="108" t="str">
        <f>IF(ISERROR(RANK(CC20,$CC$15:$CC$27)),"",(RANK(CC20,$CC$15:$CC$27)))</f>
        <v/>
      </c>
      <c r="CA20" s="38"/>
      <c r="CB20" s="38" t="e">
        <f>IF(OR(BN20=BN25,BN20=BN15),CHOOSE(RANK(BN20,BN15:BN25)+1,0,300,200,100)+BN20+BR18,CHOOSE(RANK(BN20,BN15:BN25)+1,0,300,200,100))</f>
        <v>#VALUE!</v>
      </c>
      <c r="CC20" s="38" t="e">
        <f>IF(OR(CB20=CB15,CB20=CB20,CB20=CB25),CHOOSE(RANK(CB20,CB15:CB25)+1,0,300,200,100)+BX18,CHOOSE(RANK(CB20,CB15:CB25)+1,0,300,200,100))</f>
        <v>#VALUE!</v>
      </c>
      <c r="CD20" s="12"/>
      <c r="CE20" s="12"/>
    </row>
    <row r="21" spans="1:134" ht="18" customHeight="1" x14ac:dyDescent="0.2">
      <c r="A21" s="12"/>
      <c r="B21" s="12"/>
      <c r="C21" s="189"/>
      <c r="D21" s="190"/>
      <c r="E21" s="190"/>
      <c r="F21" s="190"/>
      <c r="G21" s="190"/>
      <c r="H21" s="191"/>
      <c r="I21" s="38"/>
      <c r="J21" s="38"/>
      <c r="K21" s="38" t="str">
        <f>IF(S16="","",S16)</f>
        <v/>
      </c>
      <c r="L21" s="38" t="s">
        <v>17</v>
      </c>
      <c r="M21" s="38" t="str">
        <f>IF(Q16="","",Q16)</f>
        <v/>
      </c>
      <c r="N21" s="38"/>
      <c r="O21" s="103"/>
      <c r="P21" s="104"/>
      <c r="Q21" s="104"/>
      <c r="R21" s="104"/>
      <c r="S21" s="104"/>
      <c r="T21" s="105"/>
      <c r="U21" s="97"/>
      <c r="V21" s="38"/>
      <c r="W21" s="38"/>
      <c r="X21" s="38" t="s">
        <v>17</v>
      </c>
      <c r="Y21" s="38"/>
      <c r="Z21" s="98"/>
      <c r="AA21" s="100"/>
      <c r="AB21" s="100"/>
      <c r="AC21" s="100"/>
      <c r="AD21" s="100"/>
      <c r="AE21" s="53"/>
      <c r="AF21" s="54"/>
      <c r="AG21" s="53"/>
      <c r="AH21" s="54"/>
      <c r="AI21" s="53"/>
      <c r="AJ21" s="54"/>
      <c r="AK21" s="53"/>
      <c r="AL21" s="54"/>
      <c r="AM21" s="98"/>
      <c r="AN21" s="16"/>
      <c r="AO21" s="16"/>
      <c r="AP21" s="189"/>
      <c r="AQ21" s="190"/>
      <c r="AR21" s="190"/>
      <c r="AS21" s="190"/>
      <c r="AT21" s="190"/>
      <c r="AU21" s="191"/>
      <c r="AV21" s="38"/>
      <c r="AW21" s="38"/>
      <c r="AX21" s="38" t="str">
        <f>IF(BF16="","",BF16)</f>
        <v/>
      </c>
      <c r="AY21" s="38" t="s">
        <v>17</v>
      </c>
      <c r="AZ21" s="38" t="str">
        <f>IF(BD16="","",BD16)</f>
        <v/>
      </c>
      <c r="BA21" s="38"/>
      <c r="BB21" s="103"/>
      <c r="BC21" s="104"/>
      <c r="BD21" s="104"/>
      <c r="BE21" s="104"/>
      <c r="BF21" s="104"/>
      <c r="BG21" s="105"/>
      <c r="BH21" s="97"/>
      <c r="BI21" s="38"/>
      <c r="BJ21" s="38"/>
      <c r="BK21" s="38" t="s">
        <v>17</v>
      </c>
      <c r="BL21" s="38"/>
      <c r="BM21" s="98"/>
      <c r="BN21" s="100"/>
      <c r="BO21" s="100"/>
      <c r="BP21" s="100"/>
      <c r="BQ21" s="100"/>
      <c r="BR21" s="53"/>
      <c r="BS21" s="54"/>
      <c r="BT21" s="53"/>
      <c r="BU21" s="54"/>
      <c r="BV21" s="53"/>
      <c r="BW21" s="54"/>
      <c r="BX21" s="53"/>
      <c r="BY21" s="54"/>
      <c r="BZ21" s="98"/>
      <c r="CA21" s="38"/>
      <c r="CB21" s="38"/>
      <c r="CC21" s="38"/>
      <c r="CD21" s="12"/>
      <c r="CE21" s="12"/>
    </row>
    <row r="22" spans="1:134" ht="18" customHeight="1" x14ac:dyDescent="0.2">
      <c r="A22" s="12"/>
      <c r="B22" s="12"/>
      <c r="C22" s="192"/>
      <c r="D22" s="193"/>
      <c r="E22" s="193"/>
      <c r="F22" s="193"/>
      <c r="G22" s="193"/>
      <c r="H22" s="194"/>
      <c r="I22" s="114"/>
      <c r="J22" s="114"/>
      <c r="K22" s="114"/>
      <c r="L22" s="114"/>
      <c r="M22" s="114"/>
      <c r="N22" s="114"/>
      <c r="O22" s="110"/>
      <c r="P22" s="111"/>
      <c r="Q22" s="111"/>
      <c r="R22" s="111"/>
      <c r="S22" s="111"/>
      <c r="T22" s="112"/>
      <c r="U22" s="113"/>
      <c r="V22" s="114"/>
      <c r="W22" s="114"/>
      <c r="X22" s="114"/>
      <c r="Y22" s="114"/>
      <c r="Z22" s="115"/>
      <c r="AA22" s="116"/>
      <c r="AB22" s="116"/>
      <c r="AC22" s="116"/>
      <c r="AD22" s="116"/>
      <c r="AE22" s="80"/>
      <c r="AF22" s="81"/>
      <c r="AG22" s="80"/>
      <c r="AH22" s="81"/>
      <c r="AI22" s="80"/>
      <c r="AJ22" s="81"/>
      <c r="AK22" s="80"/>
      <c r="AL22" s="81"/>
      <c r="AM22" s="115"/>
      <c r="AN22" s="16"/>
      <c r="AO22" s="16"/>
      <c r="AP22" s="192"/>
      <c r="AQ22" s="193"/>
      <c r="AR22" s="193"/>
      <c r="AS22" s="193"/>
      <c r="AT22" s="193"/>
      <c r="AU22" s="194"/>
      <c r="AV22" s="114"/>
      <c r="AW22" s="114"/>
      <c r="AX22" s="114"/>
      <c r="AY22" s="114"/>
      <c r="AZ22" s="114"/>
      <c r="BA22" s="114"/>
      <c r="BB22" s="110"/>
      <c r="BC22" s="111"/>
      <c r="BD22" s="111"/>
      <c r="BE22" s="111"/>
      <c r="BF22" s="111"/>
      <c r="BG22" s="112"/>
      <c r="BH22" s="113"/>
      <c r="BI22" s="114"/>
      <c r="BJ22" s="114"/>
      <c r="BK22" s="114"/>
      <c r="BL22" s="114"/>
      <c r="BM22" s="115"/>
      <c r="BN22" s="116"/>
      <c r="BO22" s="116"/>
      <c r="BP22" s="116"/>
      <c r="BQ22" s="116"/>
      <c r="BR22" s="80"/>
      <c r="BS22" s="81"/>
      <c r="BT22" s="80"/>
      <c r="BU22" s="81"/>
      <c r="BV22" s="80"/>
      <c r="BW22" s="81"/>
      <c r="BX22" s="80"/>
      <c r="BY22" s="81"/>
      <c r="BZ22" s="115"/>
      <c r="CA22" s="38"/>
      <c r="CB22" s="38"/>
      <c r="CC22" s="38"/>
      <c r="CD22" s="12"/>
      <c r="CE22" s="12"/>
    </row>
    <row r="23" spans="1:134" ht="18" customHeight="1" x14ac:dyDescent="0.2">
      <c r="A23" s="12"/>
      <c r="B23" s="12"/>
      <c r="C23" s="186" t="s">
        <v>32</v>
      </c>
      <c r="D23" s="187"/>
      <c r="E23" s="187"/>
      <c r="F23" s="187"/>
      <c r="G23" s="187"/>
      <c r="H23" s="188"/>
      <c r="I23" s="38"/>
      <c r="J23" s="38"/>
      <c r="K23" s="38"/>
      <c r="L23" s="38"/>
      <c r="M23" s="38"/>
      <c r="N23" s="38"/>
      <c r="O23" s="118"/>
      <c r="P23" s="38"/>
      <c r="Q23" s="38"/>
      <c r="R23" s="38"/>
      <c r="S23" s="38"/>
      <c r="T23" s="38"/>
      <c r="U23" s="94"/>
      <c r="V23" s="95"/>
      <c r="W23" s="95"/>
      <c r="X23" s="95"/>
      <c r="Y23" s="95"/>
      <c r="Z23" s="119"/>
      <c r="AA23" s="100"/>
      <c r="AB23" s="100"/>
      <c r="AC23" s="100"/>
      <c r="AD23" s="100"/>
      <c r="AE23" s="101" t="str">
        <f>IF(ISERROR(AC25/AD25),"",AC25/AD25)</f>
        <v/>
      </c>
      <c r="AF23" s="93"/>
      <c r="AG23" s="102" t="str">
        <f>IF(K24="","",SUM(K24:K26)+SUM(Q24:Q26))</f>
        <v/>
      </c>
      <c r="AH23" s="93"/>
      <c r="AI23" s="102" t="str">
        <f>IF(M24="","",SUM(M24:M26)+SUM(S24:S26))</f>
        <v/>
      </c>
      <c r="AJ23" s="93"/>
      <c r="AK23" s="101" t="str">
        <f>IF(ISERROR(AG23/AI23),"",AG23/AI23)</f>
        <v/>
      </c>
      <c r="AL23" s="93"/>
      <c r="AM23" s="98"/>
      <c r="AN23" s="16"/>
      <c r="AO23" s="16"/>
      <c r="AP23" s="186" t="s">
        <v>37</v>
      </c>
      <c r="AQ23" s="187"/>
      <c r="AR23" s="187"/>
      <c r="AS23" s="187"/>
      <c r="AT23" s="187"/>
      <c r="AU23" s="188"/>
      <c r="AV23" s="38"/>
      <c r="AW23" s="38"/>
      <c r="AX23" s="38"/>
      <c r="AY23" s="38"/>
      <c r="AZ23" s="38"/>
      <c r="BA23" s="38"/>
      <c r="BB23" s="118"/>
      <c r="BC23" s="38"/>
      <c r="BD23" s="38"/>
      <c r="BE23" s="38"/>
      <c r="BF23" s="38"/>
      <c r="BG23" s="38"/>
      <c r="BH23" s="94"/>
      <c r="BI23" s="95"/>
      <c r="BJ23" s="95"/>
      <c r="BK23" s="95"/>
      <c r="BL23" s="95"/>
      <c r="BM23" s="119"/>
      <c r="BN23" s="100"/>
      <c r="BO23" s="100"/>
      <c r="BP23" s="100"/>
      <c r="BQ23" s="100"/>
      <c r="BR23" s="101" t="str">
        <f>IF(ISERROR(BP25/BQ25),"",BP25/BQ25)</f>
        <v/>
      </c>
      <c r="BS23" s="93"/>
      <c r="BT23" s="102" t="str">
        <f>IF(AX24="","",SUM(AX24:AX26)+SUM(BD24:BD26))</f>
        <v/>
      </c>
      <c r="BU23" s="93"/>
      <c r="BV23" s="102" t="str">
        <f>IF(AZ24="","",SUM(AZ24:AZ26)+SUM(BF24:BF26))</f>
        <v/>
      </c>
      <c r="BW23" s="93"/>
      <c r="BX23" s="101" t="str">
        <f>IF(ISERROR(BT23/BV23),"",BT23/BV23)</f>
        <v/>
      </c>
      <c r="BY23" s="93"/>
      <c r="BZ23" s="98"/>
      <c r="CA23" s="38"/>
      <c r="CB23" s="38"/>
      <c r="CC23" s="38"/>
      <c r="CD23" s="12"/>
      <c r="CE23" s="12"/>
    </row>
    <row r="24" spans="1:134" ht="18" customHeight="1" x14ac:dyDescent="0.2">
      <c r="A24" s="12"/>
      <c r="B24" s="12"/>
      <c r="C24" s="189"/>
      <c r="D24" s="190"/>
      <c r="E24" s="190"/>
      <c r="F24" s="190"/>
      <c r="G24" s="190"/>
      <c r="H24" s="191"/>
      <c r="I24" s="38"/>
      <c r="J24" s="38"/>
      <c r="K24" s="38" t="str">
        <f>IF(Y14="","",Y14)</f>
        <v/>
      </c>
      <c r="L24" s="38" t="s">
        <v>17</v>
      </c>
      <c r="M24" s="38" t="str">
        <f>IF(W14="","",W14)</f>
        <v/>
      </c>
      <c r="N24" s="38"/>
      <c r="O24" s="97"/>
      <c r="P24" s="38"/>
      <c r="Q24" s="38" t="str">
        <f>IF(Y19="","",Y19)</f>
        <v/>
      </c>
      <c r="R24" s="38" t="s">
        <v>17</v>
      </c>
      <c r="S24" s="38" t="str">
        <f>IF(W19="","",W19)</f>
        <v/>
      </c>
      <c r="T24" s="38"/>
      <c r="U24" s="103"/>
      <c r="V24" s="104"/>
      <c r="W24" s="104"/>
      <c r="X24" s="104"/>
      <c r="Y24" s="104"/>
      <c r="Z24" s="120"/>
      <c r="AA24" s="100"/>
      <c r="AB24" s="100"/>
      <c r="AC24" s="100"/>
      <c r="AD24" s="100"/>
      <c r="AE24" s="53"/>
      <c r="AF24" s="54"/>
      <c r="AG24" s="53"/>
      <c r="AH24" s="54"/>
      <c r="AI24" s="53"/>
      <c r="AJ24" s="54"/>
      <c r="AK24" s="53"/>
      <c r="AL24" s="54"/>
      <c r="AM24" s="98"/>
      <c r="AN24" s="16"/>
      <c r="AO24" s="16"/>
      <c r="AP24" s="189"/>
      <c r="AQ24" s="190"/>
      <c r="AR24" s="190"/>
      <c r="AS24" s="190"/>
      <c r="AT24" s="190"/>
      <c r="AU24" s="191"/>
      <c r="AV24" s="38"/>
      <c r="AW24" s="38"/>
      <c r="AX24" s="38" t="str">
        <f>IF(BL14="","",BL14)</f>
        <v/>
      </c>
      <c r="AY24" s="38" t="s">
        <v>17</v>
      </c>
      <c r="AZ24" s="38" t="str">
        <f>IF(BJ14="","",BJ14)</f>
        <v/>
      </c>
      <c r="BA24" s="38"/>
      <c r="BB24" s="97"/>
      <c r="BC24" s="38"/>
      <c r="BD24" s="38" t="str">
        <f>IF(BL19="","",BL19)</f>
        <v/>
      </c>
      <c r="BE24" s="38" t="s">
        <v>17</v>
      </c>
      <c r="BF24" s="38" t="str">
        <f>IF(BJ19="","",BJ19)</f>
        <v/>
      </c>
      <c r="BG24" s="38"/>
      <c r="BH24" s="103"/>
      <c r="BI24" s="104"/>
      <c r="BJ24" s="104"/>
      <c r="BK24" s="104"/>
      <c r="BL24" s="104"/>
      <c r="BM24" s="120"/>
      <c r="BN24" s="100"/>
      <c r="BO24" s="100"/>
      <c r="BP24" s="100"/>
      <c r="BQ24" s="100"/>
      <c r="BR24" s="53"/>
      <c r="BS24" s="54"/>
      <c r="BT24" s="53"/>
      <c r="BU24" s="54"/>
      <c r="BV24" s="53"/>
      <c r="BW24" s="54"/>
      <c r="BX24" s="53"/>
      <c r="BY24" s="54"/>
      <c r="BZ24" s="98"/>
      <c r="CA24" s="38"/>
      <c r="CB24" s="38"/>
      <c r="CC24" s="38"/>
      <c r="CD24" s="12"/>
      <c r="CE24" s="12"/>
    </row>
    <row r="25" spans="1:134" ht="18" customHeight="1" x14ac:dyDescent="0.2">
      <c r="A25" s="12"/>
      <c r="B25" s="12"/>
      <c r="C25" s="189"/>
      <c r="D25" s="190"/>
      <c r="E25" s="190"/>
      <c r="F25" s="190"/>
      <c r="G25" s="190"/>
      <c r="H25" s="191"/>
      <c r="I25" s="107" t="str">
        <f>IF(J25="","",IF(J25=2,"○",IF(J25=1,"●",IF(J25=0,"●",""))))</f>
        <v/>
      </c>
      <c r="J25" s="38" t="str">
        <f>Z15</f>
        <v/>
      </c>
      <c r="K25" s="38" t="str">
        <f>IF(Y15="","",Y15)</f>
        <v/>
      </c>
      <c r="L25" s="38" t="s">
        <v>17</v>
      </c>
      <c r="M25" s="38" t="str">
        <f>IF(W15="","",W15)</f>
        <v/>
      </c>
      <c r="N25" s="38" t="str">
        <f>V15</f>
        <v/>
      </c>
      <c r="O25" s="106" t="str">
        <f>IF(P25="","",IF(P25=2,"○",IF(P25=1,"●",IF(P25=0,"●",""))))</f>
        <v/>
      </c>
      <c r="P25" s="38" t="str">
        <f>Z20</f>
        <v/>
      </c>
      <c r="Q25" s="38" t="str">
        <f>IF(Y20="","",Y20)</f>
        <v/>
      </c>
      <c r="R25" s="38" t="s">
        <v>17</v>
      </c>
      <c r="S25" s="38" t="str">
        <f>IF(W20="","",W20)</f>
        <v/>
      </c>
      <c r="T25" s="38" t="str">
        <f>V20</f>
        <v/>
      </c>
      <c r="U25" s="103"/>
      <c r="V25" s="104"/>
      <c r="W25" s="104"/>
      <c r="X25" s="104"/>
      <c r="Y25" s="104"/>
      <c r="Z25" s="120"/>
      <c r="AA25" s="109" t="str">
        <f>IF(J25="","",EXACT(I25,"○")+EXACT(O25,"○"))</f>
        <v/>
      </c>
      <c r="AB25" s="117" t="str">
        <f>IF(N25="","",EXACT(I25,"●")+EXACT(O25,"●"))</f>
        <v/>
      </c>
      <c r="AC25" s="109" t="str">
        <f>IF(ISERROR(IF(J25="","",+J25+P25)),"",(IF(J25="","",+J25+P25)))</f>
        <v/>
      </c>
      <c r="AD25" s="109" t="str">
        <f>IF(ISERROR(IF(N25="","",N25+T25)),"",(IF(N25="","",N25+T25)))</f>
        <v/>
      </c>
      <c r="AE25" s="53"/>
      <c r="AF25" s="54"/>
      <c r="AG25" s="53"/>
      <c r="AH25" s="54"/>
      <c r="AI25" s="53"/>
      <c r="AJ25" s="54"/>
      <c r="AK25" s="53"/>
      <c r="AL25" s="54"/>
      <c r="AM25" s="108" t="str">
        <f>IF(ISERROR(RANK(AO25,$AO$15:$AO$27)),"",(RANK(AO25,$AO$15:$AO$27)))</f>
        <v/>
      </c>
      <c r="AN25" s="16" t="e">
        <f>IF(OR(AA25=AA15,AA25=AA20),CHOOSE(RANK(AA25,AA15:AA25)+1,0,,300,200,100)+AA25+AE23,CHOOSE(RANK(AA25,AA15:AA25)+1,0,300,200,100))</f>
        <v>#VALUE!</v>
      </c>
      <c r="AO25" s="16" t="e">
        <f>IF(OR(AN25=AN15,AN25=AN20,AN25=AN25),CHOOSE(RANK(AN25,AN15:AN25)+1,0,300,200,100)+AK23,CHOOSE(RANK(AN25,AN15:AN25)+1,0,300,200,100))</f>
        <v>#VALUE!</v>
      </c>
      <c r="AP25" s="189"/>
      <c r="AQ25" s="190"/>
      <c r="AR25" s="190"/>
      <c r="AS25" s="190"/>
      <c r="AT25" s="190"/>
      <c r="AU25" s="191"/>
      <c r="AV25" s="107" t="str">
        <f>IF(AW25="","",IF(AW25=2,"○",IF(AW25=1,"●",IF(AW25=0,"●",""))))</f>
        <v/>
      </c>
      <c r="AW25" s="38" t="str">
        <f>BM15</f>
        <v/>
      </c>
      <c r="AX25" s="38" t="str">
        <f>IF(BL15="","",BL15)</f>
        <v/>
      </c>
      <c r="AY25" s="38" t="s">
        <v>17</v>
      </c>
      <c r="AZ25" s="38" t="str">
        <f>IF(BJ15="","",BJ15)</f>
        <v/>
      </c>
      <c r="BA25" s="38" t="str">
        <f>BI15</f>
        <v/>
      </c>
      <c r="BB25" s="106" t="str">
        <f>IF(BC25="","",IF(BC25=2,"○",IF(BC25=1,"●",IF(BC25=0,"●",""))))</f>
        <v/>
      </c>
      <c r="BC25" s="38" t="str">
        <f>BM20</f>
        <v/>
      </c>
      <c r="BD25" s="38" t="str">
        <f>IF(BL20="","",BL20)</f>
        <v/>
      </c>
      <c r="BE25" s="38" t="s">
        <v>17</v>
      </c>
      <c r="BF25" s="38" t="str">
        <f>IF(BJ20="","",BJ20)</f>
        <v/>
      </c>
      <c r="BG25" s="38" t="str">
        <f>BI20</f>
        <v/>
      </c>
      <c r="BH25" s="103"/>
      <c r="BI25" s="104"/>
      <c r="BJ25" s="104"/>
      <c r="BK25" s="104"/>
      <c r="BL25" s="104"/>
      <c r="BM25" s="120"/>
      <c r="BN25" s="109" t="str">
        <f>IF(AW25="","",EXACT(AV25,"○")+EXACT(BB25,"○"))</f>
        <v/>
      </c>
      <c r="BO25" s="117" t="str">
        <f>IF(BA25="","",EXACT(AV25,"●")+EXACT(BB25,"●"))</f>
        <v/>
      </c>
      <c r="BP25" s="109" t="str">
        <f>IF(ISERROR(IF(AW25="","",+AW25+BC25)),"",(IF(AW25="","",+AW25+BC25)))</f>
        <v/>
      </c>
      <c r="BQ25" s="109" t="str">
        <f>IF(ISERROR(IF(BA25="","",BA25+BG25)),"",(IF(BA25="","",BA25+BG25)))</f>
        <v/>
      </c>
      <c r="BR25" s="53"/>
      <c r="BS25" s="54"/>
      <c r="BT25" s="53"/>
      <c r="BU25" s="54"/>
      <c r="BV25" s="53"/>
      <c r="BW25" s="54"/>
      <c r="BX25" s="53"/>
      <c r="BY25" s="54"/>
      <c r="BZ25" s="108" t="str">
        <f>IF(ISERROR(RANK(CC25,$CC$15:$CC$27)),"",(RANK(CC25,$CC$15:$CC$27)))</f>
        <v/>
      </c>
      <c r="CA25" s="38"/>
      <c r="CB25" s="38" t="e">
        <f>IF(OR(BN25=BN15,BN25=BN20),CHOOSE(RANK(BN25,BN15:BN25)+1,0,,300,200,100)+BN25+BR23,CHOOSE(RANK(BN25,BN15:BN25)+1,0,300,200,100))</f>
        <v>#VALUE!</v>
      </c>
      <c r="CC25" s="38" t="e">
        <f>IF(OR(CB25=CB15,CB25=CB20,CB25=CB25),CHOOSE(RANK(CB25,CB15:CB25)+1,0,300,200,100)+BX23,CHOOSE(RANK(CB25,CB15:CB25)+1,0,300,200,100))</f>
        <v>#VALUE!</v>
      </c>
      <c r="CD25" s="12"/>
      <c r="CE25" s="12"/>
    </row>
    <row r="26" spans="1:134" ht="18" customHeight="1" x14ac:dyDescent="0.2">
      <c r="A26" s="12"/>
      <c r="B26" s="12"/>
      <c r="C26" s="189"/>
      <c r="D26" s="190"/>
      <c r="E26" s="190"/>
      <c r="F26" s="190"/>
      <c r="G26" s="190"/>
      <c r="H26" s="191"/>
      <c r="I26" s="38"/>
      <c r="J26" s="38"/>
      <c r="K26" s="38" t="str">
        <f>IF(Y16="","",Y16)</f>
        <v/>
      </c>
      <c r="L26" s="38" t="s">
        <v>17</v>
      </c>
      <c r="M26" s="38" t="str">
        <f>IF(W16="","",W16)</f>
        <v/>
      </c>
      <c r="N26" s="38"/>
      <c r="O26" s="97"/>
      <c r="P26" s="38"/>
      <c r="Q26" s="38" t="str">
        <f>IF(Y21="","",Y21)</f>
        <v/>
      </c>
      <c r="R26" s="38" t="s">
        <v>17</v>
      </c>
      <c r="S26" s="38" t="str">
        <f>IF(W21="","",W21)</f>
        <v/>
      </c>
      <c r="T26" s="38"/>
      <c r="U26" s="103"/>
      <c r="V26" s="104"/>
      <c r="W26" s="104"/>
      <c r="X26" s="104"/>
      <c r="Y26" s="104"/>
      <c r="Z26" s="120"/>
      <c r="AA26" s="100"/>
      <c r="AB26" s="100"/>
      <c r="AC26" s="100"/>
      <c r="AD26" s="100"/>
      <c r="AE26" s="53"/>
      <c r="AF26" s="54"/>
      <c r="AG26" s="53"/>
      <c r="AH26" s="54"/>
      <c r="AI26" s="53"/>
      <c r="AJ26" s="54"/>
      <c r="AK26" s="53"/>
      <c r="AL26" s="54"/>
      <c r="AM26" s="98"/>
      <c r="AN26" s="16"/>
      <c r="AO26" s="16"/>
      <c r="AP26" s="189"/>
      <c r="AQ26" s="190"/>
      <c r="AR26" s="190"/>
      <c r="AS26" s="190"/>
      <c r="AT26" s="190"/>
      <c r="AU26" s="191"/>
      <c r="AV26" s="38"/>
      <c r="AW26" s="38"/>
      <c r="AX26" s="38" t="str">
        <f>IF(BL16="","",BL16)</f>
        <v/>
      </c>
      <c r="AY26" s="38" t="s">
        <v>17</v>
      </c>
      <c r="AZ26" s="38" t="str">
        <f>IF(BJ16="","",BJ16)</f>
        <v/>
      </c>
      <c r="BA26" s="38"/>
      <c r="BB26" s="97"/>
      <c r="BC26" s="38"/>
      <c r="BD26" s="38" t="str">
        <f>IF(BL21="","",BL21)</f>
        <v/>
      </c>
      <c r="BE26" s="38" t="s">
        <v>17</v>
      </c>
      <c r="BF26" s="38" t="str">
        <f>IF(BJ21="","",BJ21)</f>
        <v/>
      </c>
      <c r="BG26" s="38"/>
      <c r="BH26" s="103"/>
      <c r="BI26" s="104"/>
      <c r="BJ26" s="104"/>
      <c r="BK26" s="104"/>
      <c r="BL26" s="104"/>
      <c r="BM26" s="120"/>
      <c r="BN26" s="100"/>
      <c r="BO26" s="100"/>
      <c r="BP26" s="100"/>
      <c r="BQ26" s="100"/>
      <c r="BR26" s="53"/>
      <c r="BS26" s="54"/>
      <c r="BT26" s="53"/>
      <c r="BU26" s="54"/>
      <c r="BV26" s="53"/>
      <c r="BW26" s="54"/>
      <c r="BX26" s="53"/>
      <c r="BY26" s="54"/>
      <c r="BZ26" s="98"/>
      <c r="CA26" s="38"/>
      <c r="CB26" s="38"/>
      <c r="CC26" s="38"/>
      <c r="CD26" s="12"/>
      <c r="CE26" s="12"/>
    </row>
    <row r="27" spans="1:134" ht="18" customHeight="1" thickBot="1" x14ac:dyDescent="0.25">
      <c r="A27" s="12"/>
      <c r="B27" s="12"/>
      <c r="C27" s="196"/>
      <c r="D27" s="197"/>
      <c r="E27" s="197"/>
      <c r="F27" s="197"/>
      <c r="G27" s="197"/>
      <c r="H27" s="198"/>
      <c r="I27" s="123"/>
      <c r="J27" s="123"/>
      <c r="K27" s="123"/>
      <c r="L27" s="123"/>
      <c r="M27" s="123"/>
      <c r="N27" s="123"/>
      <c r="O27" s="124"/>
      <c r="P27" s="123"/>
      <c r="Q27" s="123"/>
      <c r="R27" s="123"/>
      <c r="S27" s="123"/>
      <c r="T27" s="123"/>
      <c r="U27" s="125"/>
      <c r="V27" s="126"/>
      <c r="W27" s="126"/>
      <c r="X27" s="126"/>
      <c r="Y27" s="126"/>
      <c r="Z27" s="127"/>
      <c r="AA27" s="128"/>
      <c r="AB27" s="128"/>
      <c r="AC27" s="128"/>
      <c r="AD27" s="128"/>
      <c r="AE27" s="129"/>
      <c r="AF27" s="122"/>
      <c r="AG27" s="129"/>
      <c r="AH27" s="122"/>
      <c r="AI27" s="129"/>
      <c r="AJ27" s="122"/>
      <c r="AK27" s="129"/>
      <c r="AL27" s="122"/>
      <c r="AM27" s="130"/>
      <c r="AN27" s="16"/>
      <c r="AO27" s="16"/>
      <c r="AP27" s="196"/>
      <c r="AQ27" s="197"/>
      <c r="AR27" s="197"/>
      <c r="AS27" s="197"/>
      <c r="AT27" s="197"/>
      <c r="AU27" s="198"/>
      <c r="AV27" s="123"/>
      <c r="AW27" s="123"/>
      <c r="AX27" s="123"/>
      <c r="AY27" s="123"/>
      <c r="AZ27" s="123"/>
      <c r="BA27" s="123"/>
      <c r="BB27" s="124"/>
      <c r="BC27" s="123"/>
      <c r="BD27" s="123"/>
      <c r="BE27" s="123"/>
      <c r="BF27" s="123"/>
      <c r="BG27" s="123"/>
      <c r="BH27" s="125"/>
      <c r="BI27" s="126"/>
      <c r="BJ27" s="126"/>
      <c r="BK27" s="126"/>
      <c r="BL27" s="126"/>
      <c r="BM27" s="127"/>
      <c r="BN27" s="128"/>
      <c r="BO27" s="128"/>
      <c r="BP27" s="128"/>
      <c r="BQ27" s="128"/>
      <c r="BR27" s="129"/>
      <c r="BS27" s="122"/>
      <c r="BT27" s="129"/>
      <c r="BU27" s="122"/>
      <c r="BV27" s="129"/>
      <c r="BW27" s="122"/>
      <c r="BX27" s="129"/>
      <c r="BY27" s="122"/>
      <c r="BZ27" s="130"/>
      <c r="CA27" s="38"/>
      <c r="CB27" s="38"/>
      <c r="CC27" s="38"/>
      <c r="CD27" s="12"/>
      <c r="CE27" s="12"/>
    </row>
    <row r="28" spans="1:134" ht="18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6"/>
      <c r="AO28" s="16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</row>
    <row r="29" spans="1:134" ht="18" customHeight="1" x14ac:dyDescent="0.2">
      <c r="A29" s="12"/>
      <c r="B29" s="12"/>
      <c r="C29" s="131" t="s">
        <v>18</v>
      </c>
      <c r="D29" s="56"/>
      <c r="E29" s="56"/>
      <c r="F29" s="43"/>
      <c r="G29" s="132"/>
      <c r="H29" s="132"/>
      <c r="I29" s="131" t="e">
        <f>IF(AM15=1,C13,IF(AM15=1,C13,IF(AM20=1,C18,IF(AM25=1,C23,IF(#REF!=1,#REF!,IF(#REF!=1,#REF!,""))))))</f>
        <v>#REF!</v>
      </c>
      <c r="J29" s="56"/>
      <c r="K29" s="56"/>
      <c r="L29" s="56"/>
      <c r="M29" s="56"/>
      <c r="N29" s="56"/>
      <c r="O29" s="43"/>
      <c r="P29" s="12"/>
      <c r="Q29" s="133" t="s">
        <v>19</v>
      </c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2"/>
      <c r="AJ29" s="12"/>
      <c r="AK29" s="12"/>
      <c r="AL29" s="12"/>
      <c r="AM29" s="12"/>
      <c r="AN29" s="16"/>
      <c r="AO29" s="16"/>
      <c r="AP29" s="131" t="s">
        <v>18</v>
      </c>
      <c r="AQ29" s="56"/>
      <c r="AR29" s="56"/>
      <c r="AS29" s="56"/>
      <c r="AT29" s="132"/>
      <c r="AU29" s="132"/>
      <c r="AV29" s="131" t="e">
        <f>IF(BZ15=1,AP13,IF(BZ15=1,AP13,IF(BZ20=1,AP18,IF(BZ25=1,AP23,IF(#REF!=1,#REF!,IF(#REF!=1,#REF!,""))))))</f>
        <v>#REF!</v>
      </c>
      <c r="AW29" s="56"/>
      <c r="AX29" s="56"/>
      <c r="AY29" s="56"/>
      <c r="AZ29" s="56"/>
      <c r="BA29" s="56"/>
      <c r="BB29" s="134"/>
      <c r="BC29" s="12"/>
      <c r="BD29" s="133" t="s">
        <v>19</v>
      </c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</row>
    <row r="30" spans="1:134" ht="18" customHeight="1" thickBot="1" x14ac:dyDescent="0.25">
      <c r="A30" s="12"/>
      <c r="B30" s="12"/>
      <c r="C30" s="121"/>
      <c r="D30" s="121"/>
      <c r="E30" s="121"/>
      <c r="F30" s="135"/>
      <c r="G30" s="136"/>
      <c r="H30" s="136"/>
      <c r="I30" s="121"/>
      <c r="J30" s="121"/>
      <c r="K30" s="121"/>
      <c r="L30" s="121"/>
      <c r="M30" s="121"/>
      <c r="N30" s="121"/>
      <c r="O30" s="135"/>
      <c r="P30" s="12"/>
      <c r="Q30" s="133"/>
      <c r="R30" s="133" t="s">
        <v>38</v>
      </c>
      <c r="S30" s="133"/>
      <c r="T30" s="133"/>
      <c r="U30" s="137"/>
      <c r="V30" s="137"/>
      <c r="W30" s="137"/>
      <c r="X30" s="133"/>
      <c r="Y30" s="137"/>
      <c r="Z30" s="137"/>
      <c r="AA30" s="133"/>
      <c r="AB30" s="133"/>
      <c r="AC30" s="133"/>
      <c r="AD30" s="133"/>
      <c r="AE30" s="133"/>
      <c r="AF30" s="133"/>
      <c r="AG30" s="133"/>
      <c r="AH30" s="133"/>
      <c r="AI30" s="12"/>
      <c r="AJ30" s="12"/>
      <c r="AK30" s="12"/>
      <c r="AL30" s="12"/>
      <c r="AM30" s="12"/>
      <c r="AN30" s="16"/>
      <c r="AO30" s="16"/>
      <c r="AP30" s="121"/>
      <c r="AQ30" s="121"/>
      <c r="AR30" s="121"/>
      <c r="AS30" s="121"/>
      <c r="AT30" s="136"/>
      <c r="AU30" s="136"/>
      <c r="AV30" s="121"/>
      <c r="AW30" s="121"/>
      <c r="AX30" s="121"/>
      <c r="AY30" s="121"/>
      <c r="AZ30" s="121"/>
      <c r="BA30" s="121"/>
      <c r="BB30" s="138"/>
      <c r="BC30" s="12"/>
      <c r="BD30" s="133"/>
      <c r="BE30" s="133" t="s">
        <v>39</v>
      </c>
      <c r="BF30" s="133"/>
      <c r="BG30" s="133"/>
      <c r="BH30" s="137"/>
      <c r="BI30" s="137"/>
      <c r="BJ30" s="137"/>
      <c r="BK30" s="133"/>
      <c r="BL30" s="137"/>
      <c r="BM30" s="137"/>
      <c r="BN30" s="133"/>
      <c r="BO30" s="133"/>
      <c r="BP30" s="133"/>
      <c r="BQ30" s="133"/>
      <c r="BR30" s="133"/>
      <c r="BS30" s="133"/>
      <c r="BT30" s="133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</row>
    <row r="31" spans="1:134" ht="18" customHeight="1" x14ac:dyDescent="0.2">
      <c r="A31" s="12"/>
      <c r="B31" s="12"/>
      <c r="C31" s="139" t="s">
        <v>20</v>
      </c>
      <c r="D31" s="33"/>
      <c r="E31" s="33"/>
      <c r="F31" s="21"/>
      <c r="G31" s="140"/>
      <c r="H31" s="140"/>
      <c r="I31" s="139" t="e">
        <f>IF(AM15=2,C13,IF(AM15=2,C13,IF(AM20=2,C18,IF(AM25=2,C23,IF(#REF!=2,#REF!,IF(#REF!=2,#REF!,""))))))</f>
        <v>#REF!</v>
      </c>
      <c r="J31" s="33"/>
      <c r="K31" s="33"/>
      <c r="L31" s="33"/>
      <c r="M31" s="33"/>
      <c r="N31" s="33"/>
      <c r="O31" s="21"/>
      <c r="P31" s="12"/>
      <c r="Q31" s="133"/>
      <c r="R31" s="133"/>
      <c r="S31" s="133"/>
      <c r="T31" s="133"/>
      <c r="U31" s="137"/>
      <c r="V31" s="141" t="s">
        <v>21</v>
      </c>
      <c r="W31" s="137"/>
      <c r="X31" s="133"/>
      <c r="Y31" s="137"/>
      <c r="Z31" s="137"/>
      <c r="AA31" s="133"/>
      <c r="AB31" s="133"/>
      <c r="AC31" s="133" t="s">
        <v>22</v>
      </c>
      <c r="AD31" s="133"/>
      <c r="AE31" s="133"/>
      <c r="AF31" s="133"/>
      <c r="AG31" s="133"/>
      <c r="AH31" s="133"/>
      <c r="AI31" s="12"/>
      <c r="AJ31" s="12"/>
      <c r="AK31" s="12"/>
      <c r="AL31" s="12"/>
      <c r="AM31" s="12"/>
      <c r="AN31" s="16"/>
      <c r="AO31" s="16"/>
      <c r="AP31" s="139" t="s">
        <v>20</v>
      </c>
      <c r="AQ31" s="33"/>
      <c r="AR31" s="33"/>
      <c r="AS31" s="33"/>
      <c r="AT31" s="140"/>
      <c r="AU31" s="140"/>
      <c r="AV31" s="139" t="e">
        <f>IF(BZ15=2,AP13,IF(BZ15=2,AP13,IF(BZ20=2,AP18,IF(BZ25=2,AP23,IF(#REF!=2,#REF!,IF(#REF!=2,#REF!,""))))))</f>
        <v>#REF!</v>
      </c>
      <c r="AW31" s="33"/>
      <c r="AX31" s="33"/>
      <c r="AY31" s="33"/>
      <c r="AZ31" s="33"/>
      <c r="BA31" s="33"/>
      <c r="BB31" s="142"/>
      <c r="BC31" s="12"/>
      <c r="BD31" s="133"/>
      <c r="BE31" s="133"/>
      <c r="BF31" s="133"/>
      <c r="BG31" s="133"/>
      <c r="BH31" s="137"/>
      <c r="BI31" s="141" t="s">
        <v>21</v>
      </c>
      <c r="BJ31" s="137"/>
      <c r="BK31" s="133"/>
      <c r="BL31" s="137"/>
      <c r="BM31" s="137"/>
      <c r="BN31" s="133"/>
      <c r="BO31" s="133"/>
      <c r="BP31" s="133" t="s">
        <v>22</v>
      </c>
      <c r="BQ31" s="133"/>
      <c r="BR31" s="133"/>
      <c r="BS31" s="133"/>
      <c r="BT31" s="133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</row>
    <row r="32" spans="1:134" ht="18" customHeight="1" thickBot="1" x14ac:dyDescent="0.25">
      <c r="A32" s="12"/>
      <c r="B32" s="12"/>
      <c r="C32" s="121"/>
      <c r="D32" s="121"/>
      <c r="E32" s="121"/>
      <c r="F32" s="135"/>
      <c r="G32" s="136"/>
      <c r="H32" s="136"/>
      <c r="I32" s="121"/>
      <c r="J32" s="121"/>
      <c r="K32" s="121"/>
      <c r="L32" s="121"/>
      <c r="M32" s="121"/>
      <c r="N32" s="121"/>
      <c r="O32" s="135"/>
      <c r="P32" s="12"/>
      <c r="Q32" s="133" t="s">
        <v>43</v>
      </c>
      <c r="R32" s="133"/>
      <c r="S32" s="133"/>
      <c r="T32" s="143" t="str">
        <f>C13</f>
        <v>南</v>
      </c>
      <c r="U32" s="144" t="s">
        <v>23</v>
      </c>
      <c r="V32" s="145" t="s">
        <v>24</v>
      </c>
      <c r="W32" s="144" t="s">
        <v>25</v>
      </c>
      <c r="X32" s="146" t="str">
        <f>C23</f>
        <v>北Ｂ</v>
      </c>
      <c r="Y32" s="133"/>
      <c r="Z32" s="133"/>
      <c r="AA32" s="133"/>
      <c r="AB32" s="133"/>
      <c r="AC32" s="133" t="s">
        <v>26</v>
      </c>
      <c r="AD32" s="146" t="str">
        <f>C18</f>
        <v>葛生</v>
      </c>
      <c r="AE32" s="146"/>
      <c r="AF32" s="133"/>
      <c r="AG32" s="133"/>
      <c r="AH32" s="133"/>
      <c r="AI32" s="12"/>
      <c r="AJ32" s="12"/>
      <c r="AK32" s="12"/>
      <c r="AL32" s="12"/>
      <c r="AM32" s="12"/>
      <c r="AN32" s="16"/>
      <c r="AO32" s="16"/>
      <c r="AP32" s="121"/>
      <c r="AQ32" s="121"/>
      <c r="AR32" s="121"/>
      <c r="AS32" s="121"/>
      <c r="AT32" s="136"/>
      <c r="AU32" s="136"/>
      <c r="AV32" s="121"/>
      <c r="AW32" s="121"/>
      <c r="AX32" s="121"/>
      <c r="AY32" s="121"/>
      <c r="AZ32" s="121"/>
      <c r="BA32" s="121"/>
      <c r="BB32" s="138"/>
      <c r="BC32" s="12"/>
      <c r="BD32" s="133" t="s">
        <v>28</v>
      </c>
      <c r="BE32" s="133"/>
      <c r="BF32" s="133"/>
      <c r="BG32" s="143" t="str">
        <f>AP13</f>
        <v>北Ａ</v>
      </c>
      <c r="BH32" s="144" t="s">
        <v>23</v>
      </c>
      <c r="BI32" s="145" t="s">
        <v>24</v>
      </c>
      <c r="BJ32" s="144" t="s">
        <v>25</v>
      </c>
      <c r="BK32" s="146" t="str">
        <f>AP23</f>
        <v>足三</v>
      </c>
      <c r="BL32" s="133"/>
      <c r="BM32" s="133"/>
      <c r="BN32" s="133"/>
      <c r="BO32" s="133"/>
      <c r="BP32" s="133" t="s">
        <v>26</v>
      </c>
      <c r="BQ32" s="146" t="str">
        <f>AP18</f>
        <v>田東</v>
      </c>
      <c r="BR32" s="146"/>
      <c r="BS32" s="133"/>
      <c r="BT32" s="133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</row>
    <row r="33" spans="1:83" ht="18" customHeight="1" x14ac:dyDescent="0.2">
      <c r="A33" s="12"/>
      <c r="B33" s="12"/>
      <c r="C33" s="139" t="s">
        <v>27</v>
      </c>
      <c r="D33" s="33"/>
      <c r="E33" s="33"/>
      <c r="F33" s="21"/>
      <c r="G33" s="140"/>
      <c r="H33" s="140"/>
      <c r="I33" s="139" t="e">
        <f>IF(AM15=3,C13,IF(AM15=3,C13,IF(AM20=3,C18,IF(AM25=3,C23,IF(#REF!=3,#REF!,IF(#REF!=3,#REF!,""))))))</f>
        <v>#REF!</v>
      </c>
      <c r="J33" s="33"/>
      <c r="K33" s="33"/>
      <c r="L33" s="33"/>
      <c r="M33" s="33"/>
      <c r="N33" s="33"/>
      <c r="O33" s="21"/>
      <c r="P33" s="12"/>
      <c r="Q33" s="133" t="s">
        <v>44</v>
      </c>
      <c r="R33" s="133"/>
      <c r="S33" s="133"/>
      <c r="T33" s="147" t="str">
        <f>C18</f>
        <v>葛生</v>
      </c>
      <c r="U33" s="144" t="s">
        <v>26</v>
      </c>
      <c r="V33" s="145" t="s">
        <v>24</v>
      </c>
      <c r="W33" s="144" t="s">
        <v>25</v>
      </c>
      <c r="X33" s="146" t="str">
        <f>C23</f>
        <v>北Ｂ</v>
      </c>
      <c r="Y33" s="133"/>
      <c r="Z33" s="133"/>
      <c r="AA33" s="133"/>
      <c r="AB33" s="133"/>
      <c r="AC33" s="133" t="s">
        <v>23</v>
      </c>
      <c r="AD33" s="146" t="str">
        <f>C13</f>
        <v>南</v>
      </c>
      <c r="AE33" s="146"/>
      <c r="AF33" s="133"/>
      <c r="AG33" s="133"/>
      <c r="AH33" s="133"/>
      <c r="AI33" s="12"/>
      <c r="AJ33" s="12"/>
      <c r="AK33" s="12"/>
      <c r="AL33" s="12"/>
      <c r="AM33" s="12"/>
      <c r="AN33" s="16"/>
      <c r="AO33" s="16"/>
      <c r="AP33" s="139" t="s">
        <v>27</v>
      </c>
      <c r="AQ33" s="33"/>
      <c r="AR33" s="33"/>
      <c r="AS33" s="33"/>
      <c r="AT33" s="140"/>
      <c r="AU33" s="140"/>
      <c r="AV33" s="139" t="e">
        <f>IF(BZ15=3,AP13,IF(BZ15=3,AP13,IF(BZ20=3,AP18,IF(BZ25=3,AP23,IF(#REF!=3,#REF!,IF(#REF!=3,#REF!,""))))))</f>
        <v>#REF!</v>
      </c>
      <c r="AW33" s="33"/>
      <c r="AX33" s="33"/>
      <c r="AY33" s="33"/>
      <c r="AZ33" s="33"/>
      <c r="BA33" s="33"/>
      <c r="BB33" s="142"/>
      <c r="BC33" s="12"/>
      <c r="BD33" s="133" t="s">
        <v>29</v>
      </c>
      <c r="BE33" s="133"/>
      <c r="BF33" s="133"/>
      <c r="BG33" s="143" t="str">
        <f>AP18</f>
        <v>田東</v>
      </c>
      <c r="BH33" s="144" t="s">
        <v>26</v>
      </c>
      <c r="BI33" s="145" t="s">
        <v>24</v>
      </c>
      <c r="BJ33" s="144" t="s">
        <v>25</v>
      </c>
      <c r="BK33" s="146" t="str">
        <f>AP23</f>
        <v>足三</v>
      </c>
      <c r="BL33" s="133"/>
      <c r="BM33" s="133"/>
      <c r="BN33" s="133"/>
      <c r="BO33" s="133"/>
      <c r="BP33" s="133" t="s">
        <v>23</v>
      </c>
      <c r="BQ33" s="146" t="str">
        <f>AP13</f>
        <v>北Ａ</v>
      </c>
      <c r="BR33" s="146"/>
      <c r="BS33" s="133"/>
      <c r="BT33" s="133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</row>
    <row r="34" spans="1:83" ht="18" customHeight="1" thickBot="1" x14ac:dyDescent="0.25">
      <c r="A34" s="12"/>
      <c r="B34" s="12"/>
      <c r="C34" s="121"/>
      <c r="D34" s="121"/>
      <c r="E34" s="121"/>
      <c r="F34" s="135"/>
      <c r="G34" s="136"/>
      <c r="H34" s="136"/>
      <c r="I34" s="121"/>
      <c r="J34" s="121"/>
      <c r="K34" s="121"/>
      <c r="L34" s="121"/>
      <c r="M34" s="121"/>
      <c r="N34" s="121"/>
      <c r="O34" s="135"/>
      <c r="P34" s="12"/>
      <c r="Q34" s="133" t="s">
        <v>45</v>
      </c>
      <c r="R34" s="133"/>
      <c r="S34" s="133"/>
      <c r="T34" s="143" t="str">
        <f>C13</f>
        <v>南</v>
      </c>
      <c r="U34" s="144" t="s">
        <v>23</v>
      </c>
      <c r="V34" s="144" t="s">
        <v>24</v>
      </c>
      <c r="W34" s="144" t="s">
        <v>26</v>
      </c>
      <c r="X34" s="4" t="str">
        <f>C18</f>
        <v>葛生</v>
      </c>
      <c r="Y34" s="133"/>
      <c r="Z34" s="133"/>
      <c r="AA34" s="133"/>
      <c r="AB34" s="133"/>
      <c r="AC34" s="133" t="s">
        <v>25</v>
      </c>
      <c r="AD34" s="146" t="str">
        <f>C23</f>
        <v>北Ｂ</v>
      </c>
      <c r="AE34" s="146"/>
      <c r="AF34" s="133"/>
      <c r="AG34" s="133"/>
      <c r="AH34" s="133"/>
      <c r="AI34" s="12"/>
      <c r="AJ34" s="12"/>
      <c r="AK34" s="12"/>
      <c r="AL34" s="12"/>
      <c r="AM34" s="12"/>
      <c r="AN34" s="16"/>
      <c r="AO34" s="16"/>
      <c r="AP34" s="121"/>
      <c r="AQ34" s="121"/>
      <c r="AR34" s="121"/>
      <c r="AS34" s="121"/>
      <c r="AT34" s="136"/>
      <c r="AU34" s="136"/>
      <c r="AV34" s="121"/>
      <c r="AW34" s="121"/>
      <c r="AX34" s="121"/>
      <c r="AY34" s="121"/>
      <c r="AZ34" s="121"/>
      <c r="BA34" s="121"/>
      <c r="BB34" s="138"/>
      <c r="BC34" s="12"/>
      <c r="BD34" s="133" t="s">
        <v>46</v>
      </c>
      <c r="BE34" s="133"/>
      <c r="BF34" s="133"/>
      <c r="BG34" s="143" t="str">
        <f>AP13</f>
        <v>北Ａ</v>
      </c>
      <c r="BH34" s="144" t="s">
        <v>23</v>
      </c>
      <c r="BI34" s="144" t="s">
        <v>24</v>
      </c>
      <c r="BJ34" s="144" t="s">
        <v>26</v>
      </c>
      <c r="BK34" s="146" t="str">
        <f>AP18</f>
        <v>田東</v>
      </c>
      <c r="BL34" s="133"/>
      <c r="BM34" s="133"/>
      <c r="BN34" s="133"/>
      <c r="BO34" s="133"/>
      <c r="BP34" s="133" t="s">
        <v>25</v>
      </c>
      <c r="BQ34" s="146" t="str">
        <f>AP23</f>
        <v>足三</v>
      </c>
      <c r="BR34" s="146"/>
      <c r="BS34" s="133"/>
      <c r="BT34" s="133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</row>
    <row r="35" spans="1:83" ht="18" customHeight="1" x14ac:dyDescent="0.2">
      <c r="A35" s="12"/>
      <c r="B35" s="12"/>
      <c r="C35" s="140"/>
      <c r="D35" s="140"/>
      <c r="E35" s="140"/>
      <c r="F35" s="140"/>
      <c r="G35" s="140"/>
      <c r="H35" s="140"/>
      <c r="I35" s="148"/>
      <c r="J35" s="149"/>
      <c r="K35" s="149"/>
      <c r="L35" s="149"/>
      <c r="M35" s="149"/>
      <c r="N35" s="149"/>
      <c r="O35" s="149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6"/>
      <c r="AO35" s="16"/>
      <c r="AP35" s="140"/>
      <c r="AQ35" s="140"/>
      <c r="AR35" s="140"/>
      <c r="AS35" s="140"/>
      <c r="AT35" s="140"/>
      <c r="AU35" s="140"/>
      <c r="AV35" s="148"/>
      <c r="AW35" s="148"/>
      <c r="AX35" s="148"/>
      <c r="AY35" s="148"/>
      <c r="AZ35" s="150"/>
      <c r="BA35" s="150"/>
      <c r="BB35" s="150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</row>
    <row r="36" spans="1:83" s="7" customFormat="1" ht="18" customHeight="1" x14ac:dyDescent="0.2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151"/>
      <c r="U36" s="152"/>
      <c r="V36" s="152"/>
      <c r="W36" s="152"/>
      <c r="X36" s="153"/>
      <c r="Y36" s="153"/>
      <c r="Z36" s="153"/>
      <c r="AA36" s="153"/>
      <c r="AB36" s="153"/>
      <c r="AC36" s="153"/>
      <c r="AD36" s="153"/>
      <c r="AE36" s="153"/>
      <c r="AF36" s="38"/>
      <c r="AG36" s="38"/>
      <c r="AH36" s="38"/>
      <c r="AI36" s="38"/>
      <c r="AJ36" s="38"/>
      <c r="AK36" s="38"/>
      <c r="AL36" s="38"/>
      <c r="AM36" s="38"/>
      <c r="AN36" s="154"/>
      <c r="AO36" s="154"/>
      <c r="AP36" s="38"/>
      <c r="AQ36" s="38"/>
      <c r="AR36" s="38"/>
      <c r="AS36" s="38"/>
      <c r="AT36" s="38"/>
      <c r="AU36" s="38"/>
      <c r="AV36" s="155"/>
      <c r="AW36" s="155"/>
      <c r="AX36" s="155"/>
      <c r="AY36" s="155"/>
      <c r="AZ36" s="38"/>
      <c r="BA36" s="38"/>
      <c r="BB36" s="38"/>
      <c r="BC36" s="38"/>
      <c r="BD36" s="144"/>
      <c r="BE36" s="144"/>
      <c r="BF36" s="144"/>
      <c r="BG36" s="156"/>
      <c r="BH36" s="144"/>
      <c r="BI36" s="144"/>
      <c r="BJ36" s="144"/>
      <c r="BK36" s="156"/>
      <c r="BL36" s="156"/>
      <c r="BM36" s="156"/>
      <c r="BN36" s="156"/>
      <c r="BO36" s="156"/>
      <c r="BP36" s="156"/>
      <c r="BQ36" s="156"/>
      <c r="BR36" s="144"/>
      <c r="BS36" s="144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</row>
    <row r="37" spans="1:83" s="7" customFormat="1" ht="18" customHeight="1" x14ac:dyDescent="0.2">
      <c r="A37" s="38"/>
      <c r="B37" s="38"/>
      <c r="C37" s="132"/>
      <c r="D37" s="155"/>
      <c r="E37" s="155"/>
      <c r="F37" s="155"/>
      <c r="G37" s="155"/>
      <c r="H37" s="155"/>
      <c r="I37" s="155"/>
      <c r="J37" s="12"/>
      <c r="K37" s="12"/>
      <c r="L37" s="12"/>
      <c r="M37" s="12"/>
      <c r="N37" s="12"/>
      <c r="O37" s="12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154"/>
      <c r="AO37" s="154"/>
      <c r="AP37" s="132"/>
      <c r="AQ37" s="155"/>
      <c r="AR37" s="155"/>
      <c r="AS37" s="155"/>
      <c r="AT37" s="155"/>
      <c r="AU37" s="155"/>
      <c r="AV37" s="155"/>
      <c r="AW37" s="155"/>
      <c r="AX37" s="155"/>
      <c r="AY37" s="155"/>
      <c r="AZ37" s="157"/>
      <c r="BA37" s="157"/>
      <c r="BB37" s="157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</row>
    <row r="38" spans="1:83" ht="22.5" customHeight="1" x14ac:dyDescent="0.2">
      <c r="A38" s="12"/>
      <c r="B38" s="12"/>
      <c r="C38" s="158" t="s">
        <v>40</v>
      </c>
      <c r="D38" s="43"/>
      <c r="E38" s="43"/>
      <c r="F38" s="43"/>
      <c r="G38" s="43"/>
      <c r="H38" s="43"/>
      <c r="I38" s="43"/>
      <c r="J38" s="43"/>
      <c r="K38" s="43"/>
      <c r="L38" s="12"/>
      <c r="M38" s="12"/>
      <c r="N38" s="12"/>
      <c r="O38" s="12"/>
      <c r="P38" s="12"/>
      <c r="Q38" s="12"/>
      <c r="R38" s="152"/>
      <c r="S38" s="12"/>
      <c r="T38" s="107"/>
      <c r="U38" s="166"/>
      <c r="V38" s="166"/>
      <c r="W38" s="166"/>
      <c r="X38" s="166"/>
      <c r="Y38" s="166"/>
      <c r="Z38" s="166"/>
      <c r="AA38" s="158" t="s">
        <v>41</v>
      </c>
      <c r="AB38" s="43"/>
      <c r="AC38" s="43"/>
      <c r="AD38" s="43"/>
      <c r="AE38" s="43"/>
      <c r="AF38" s="43"/>
      <c r="AG38" s="43"/>
      <c r="AH38" s="43"/>
      <c r="AI38" s="43"/>
      <c r="AJ38" s="152"/>
      <c r="AK38" s="12"/>
      <c r="AL38" s="12"/>
      <c r="AM38" s="12"/>
      <c r="AN38" s="12"/>
      <c r="AO38" s="16"/>
      <c r="AP38" s="12"/>
      <c r="AQ38" s="12"/>
      <c r="AR38" s="166"/>
      <c r="AS38" s="166"/>
      <c r="AT38" s="166"/>
      <c r="AU38" s="166"/>
      <c r="AV38" s="166"/>
      <c r="AW38" s="166"/>
      <c r="AX38" s="158" t="s">
        <v>42</v>
      </c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2"/>
      <c r="BN38" s="12"/>
      <c r="BO38" s="12"/>
      <c r="BP38" s="12"/>
      <c r="BQ38" s="12"/>
      <c r="BR38" s="12"/>
      <c r="BS38" s="12"/>
      <c r="BT38" s="12"/>
      <c r="BU38" s="152"/>
      <c r="BV38" s="12"/>
      <c r="BW38" s="107"/>
      <c r="BX38" s="12"/>
      <c r="BY38" s="12"/>
      <c r="BZ38" s="12"/>
      <c r="CA38" s="12"/>
      <c r="CB38" s="12"/>
      <c r="CC38" s="12"/>
      <c r="CD38" s="12"/>
      <c r="CE38" s="12"/>
    </row>
    <row r="39" spans="1:83" ht="22.5" customHeight="1" x14ac:dyDescent="0.2">
      <c r="A39" s="12"/>
      <c r="B39" s="12"/>
      <c r="C39" s="43"/>
      <c r="D39" s="43"/>
      <c r="E39" s="43"/>
      <c r="F39" s="43"/>
      <c r="G39" s="43"/>
      <c r="H39" s="43"/>
      <c r="I39" s="43"/>
      <c r="J39" s="43"/>
      <c r="K39" s="43"/>
      <c r="L39" s="157"/>
      <c r="M39" s="157"/>
      <c r="N39" s="12"/>
      <c r="O39" s="12"/>
      <c r="P39" s="12"/>
      <c r="Q39" s="12"/>
      <c r="R39" s="152"/>
      <c r="S39" s="12"/>
      <c r="T39" s="107"/>
      <c r="U39" s="166"/>
      <c r="V39" s="166"/>
      <c r="W39" s="166"/>
      <c r="X39" s="166"/>
      <c r="Y39" s="166"/>
      <c r="Z39" s="166"/>
      <c r="AA39" s="43"/>
      <c r="AB39" s="43"/>
      <c r="AC39" s="43"/>
      <c r="AD39" s="43"/>
      <c r="AE39" s="43"/>
      <c r="AF39" s="43"/>
      <c r="AG39" s="43"/>
      <c r="AH39" s="43"/>
      <c r="AI39" s="43"/>
      <c r="AJ39" s="152"/>
      <c r="AK39" s="12"/>
      <c r="AL39" s="12"/>
      <c r="AM39" s="12"/>
      <c r="AN39" s="12"/>
      <c r="AO39" s="16"/>
      <c r="AP39" s="12"/>
      <c r="AQ39" s="12"/>
      <c r="AR39" s="166"/>
      <c r="AS39" s="166"/>
      <c r="AT39" s="166"/>
      <c r="AU39" s="166"/>
      <c r="AV39" s="166"/>
      <c r="AW39" s="166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2"/>
      <c r="BN39" s="12"/>
      <c r="BO39" s="157"/>
      <c r="BP39" s="157"/>
      <c r="BQ39" s="12"/>
      <c r="BR39" s="12"/>
      <c r="BS39" s="12"/>
      <c r="BT39" s="12"/>
      <c r="BU39" s="152"/>
      <c r="BV39" s="12"/>
      <c r="BW39" s="107"/>
      <c r="BX39" s="12"/>
      <c r="BY39" s="12"/>
      <c r="BZ39" s="12"/>
      <c r="CA39" s="12"/>
      <c r="CB39" s="12"/>
      <c r="CC39" s="12"/>
      <c r="CD39" s="12"/>
      <c r="CE39" s="12"/>
    </row>
    <row r="40" spans="1:83" ht="22.5" customHeight="1" x14ac:dyDescent="0.2">
      <c r="A40" s="12"/>
      <c r="B40" s="12"/>
      <c r="C40" s="12"/>
      <c r="D40" s="15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59"/>
      <c r="W40" s="12"/>
      <c r="X40" s="12"/>
      <c r="Y40" s="38"/>
      <c r="Z40" s="38"/>
      <c r="AA40" s="38"/>
      <c r="AB40" s="164"/>
      <c r="AC40" s="11"/>
      <c r="AD40" s="11"/>
      <c r="AE40" s="11"/>
      <c r="AF40" s="38"/>
      <c r="AG40" s="38"/>
      <c r="AH40" s="38"/>
      <c r="AI40" s="38"/>
      <c r="AJ40" s="38"/>
      <c r="AK40" s="38"/>
      <c r="AL40" s="38"/>
      <c r="AM40" s="38"/>
      <c r="AN40" s="38"/>
      <c r="AO40" s="151"/>
      <c r="AP40" s="38"/>
      <c r="AQ40" s="38"/>
      <c r="AR40" s="38"/>
      <c r="AS40" s="38"/>
      <c r="AT40" s="164"/>
      <c r="AU40" s="11"/>
      <c r="AV40" s="38"/>
      <c r="AW40" s="38"/>
      <c r="AX40" s="38"/>
      <c r="AY40" s="164"/>
      <c r="AZ40" s="11"/>
      <c r="BA40" s="11"/>
      <c r="BB40" s="11"/>
      <c r="BC40" s="38"/>
      <c r="BD40" s="38"/>
      <c r="BE40" s="38"/>
      <c r="BF40" s="38"/>
      <c r="BG40" s="38"/>
      <c r="BH40" s="38"/>
      <c r="BI40" s="38"/>
      <c r="BJ40" s="38"/>
      <c r="BK40" s="38"/>
      <c r="BL40" s="151"/>
      <c r="BM40" s="38"/>
      <c r="BN40" s="38"/>
      <c r="BO40" s="38"/>
      <c r="BP40" s="38"/>
      <c r="BQ40" s="164"/>
      <c r="BR40" s="11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</row>
    <row r="41" spans="1:83" s="7" customFormat="1" ht="22.5" customHeight="1" x14ac:dyDescent="0.2">
      <c r="A41" s="38"/>
      <c r="B41" s="227" t="s">
        <v>49</v>
      </c>
      <c r="C41" s="227"/>
      <c r="D41" s="2" t="e">
        <f>I29</f>
        <v>#REF!</v>
      </c>
      <c r="E41" s="56"/>
      <c r="F41" s="56"/>
      <c r="G41" s="56"/>
      <c r="H41" s="56"/>
      <c r="I41" s="38"/>
      <c r="J41" s="38"/>
      <c r="K41" s="38"/>
      <c r="L41" s="38"/>
      <c r="M41" s="38"/>
      <c r="N41" s="38"/>
      <c r="O41" s="38"/>
      <c r="P41" s="151"/>
      <c r="Q41" s="38"/>
      <c r="R41" s="38"/>
      <c r="S41" s="38"/>
      <c r="T41" s="1"/>
      <c r="U41" s="1"/>
      <c r="V41" s="225"/>
      <c r="W41" s="1"/>
      <c r="X41" s="1"/>
      <c r="Y41" s="38"/>
      <c r="Z41" s="38"/>
      <c r="AA41" s="227" t="s">
        <v>51</v>
      </c>
      <c r="AB41" s="227"/>
      <c r="AC41" s="2" t="e">
        <f>I31</f>
        <v>#REF!</v>
      </c>
      <c r="AD41" s="56"/>
      <c r="AE41" s="56"/>
      <c r="AF41" s="56"/>
      <c r="AG41" s="56"/>
      <c r="AH41" s="38"/>
      <c r="AI41" s="38"/>
      <c r="AJ41" s="38"/>
      <c r="AK41" s="38"/>
      <c r="AL41" s="38"/>
      <c r="AM41" s="38"/>
      <c r="AN41" s="38"/>
      <c r="AO41" s="151"/>
      <c r="AP41" s="38"/>
      <c r="AQ41" s="38"/>
      <c r="AR41" s="38"/>
      <c r="AS41" s="1"/>
      <c r="AT41" s="1"/>
      <c r="AU41" s="1"/>
      <c r="AV41" s="38"/>
      <c r="AW41" s="38"/>
      <c r="AX41" s="227" t="s">
        <v>53</v>
      </c>
      <c r="AY41" s="227"/>
      <c r="AZ41" s="2" t="e">
        <f>I33</f>
        <v>#REF!</v>
      </c>
      <c r="BA41" s="56"/>
      <c r="BB41" s="56"/>
      <c r="BC41" s="56"/>
      <c r="BD41" s="56"/>
      <c r="BE41" s="38"/>
      <c r="BF41" s="38"/>
      <c r="BG41" s="38"/>
      <c r="BH41" s="38"/>
      <c r="BI41" s="38"/>
      <c r="BJ41" s="38"/>
      <c r="BK41" s="38"/>
      <c r="BL41" s="151"/>
      <c r="BM41" s="38"/>
      <c r="BN41" s="38"/>
      <c r="BO41" s="38"/>
      <c r="BP41" s="1"/>
      <c r="BQ41" s="1"/>
      <c r="BR41" s="1"/>
      <c r="BS41" s="1"/>
      <c r="BT41" s="1"/>
      <c r="BU41" s="1"/>
      <c r="BV41" s="1"/>
      <c r="BW41" s="1"/>
      <c r="BX41" s="1"/>
      <c r="BY41" s="161"/>
      <c r="BZ41" s="161"/>
      <c r="CA41" s="38"/>
      <c r="CB41" s="38"/>
      <c r="CC41" s="38"/>
      <c r="CD41" s="38"/>
      <c r="CE41" s="38"/>
    </row>
    <row r="42" spans="1:83" s="7" customFormat="1" ht="22.5" customHeight="1" x14ac:dyDescent="0.2">
      <c r="A42" s="38"/>
      <c r="B42" s="227"/>
      <c r="C42" s="227"/>
      <c r="D42" s="56"/>
      <c r="E42" s="56"/>
      <c r="F42" s="56"/>
      <c r="G42" s="56"/>
      <c r="H42" s="56"/>
      <c r="I42" s="162"/>
      <c r="J42" s="162"/>
      <c r="K42" s="162"/>
      <c r="L42" s="162"/>
      <c r="M42" s="162"/>
      <c r="N42" s="163"/>
      <c r="O42" s="38"/>
      <c r="P42" s="151"/>
      <c r="Q42" s="38"/>
      <c r="R42" s="38"/>
      <c r="S42" s="38"/>
      <c r="T42" s="1"/>
      <c r="U42" s="1"/>
      <c r="V42" s="225"/>
      <c r="W42" s="1"/>
      <c r="X42" s="1"/>
      <c r="Y42" s="38"/>
      <c r="Z42" s="38"/>
      <c r="AA42" s="227"/>
      <c r="AB42" s="227"/>
      <c r="AC42" s="56"/>
      <c r="AD42" s="56"/>
      <c r="AE42" s="56"/>
      <c r="AF42" s="56"/>
      <c r="AG42" s="56"/>
      <c r="AH42" s="162"/>
      <c r="AI42" s="162"/>
      <c r="AJ42" s="162"/>
      <c r="AK42" s="162"/>
      <c r="AL42" s="162"/>
      <c r="AM42" s="163"/>
      <c r="AN42" s="38"/>
      <c r="AO42" s="151"/>
      <c r="AP42" s="38"/>
      <c r="AQ42" s="38"/>
      <c r="AR42" s="38"/>
      <c r="AS42" s="1"/>
      <c r="AT42" s="1"/>
      <c r="AU42" s="1"/>
      <c r="AV42" s="38"/>
      <c r="AW42" s="38"/>
      <c r="AX42" s="227"/>
      <c r="AY42" s="227"/>
      <c r="AZ42" s="56"/>
      <c r="BA42" s="56"/>
      <c r="BB42" s="56"/>
      <c r="BC42" s="56"/>
      <c r="BD42" s="56"/>
      <c r="BE42" s="162"/>
      <c r="BF42" s="162"/>
      <c r="BG42" s="162"/>
      <c r="BH42" s="162"/>
      <c r="BI42" s="162"/>
      <c r="BJ42" s="163"/>
      <c r="BK42" s="38"/>
      <c r="BL42" s="151"/>
      <c r="BM42" s="38"/>
      <c r="BN42" s="38"/>
      <c r="BO42" s="38"/>
      <c r="BP42" s="1"/>
      <c r="BQ42" s="1"/>
      <c r="BR42" s="1"/>
      <c r="BS42" s="1"/>
      <c r="BT42" s="1"/>
      <c r="BU42" s="1"/>
      <c r="BV42" s="1"/>
      <c r="BW42" s="1"/>
      <c r="BX42" s="1"/>
      <c r="BY42" s="161"/>
      <c r="BZ42" s="161"/>
      <c r="CA42" s="38"/>
      <c r="CB42" s="38"/>
      <c r="CC42" s="38"/>
      <c r="CD42" s="38"/>
      <c r="CE42" s="38"/>
    </row>
    <row r="43" spans="1:83" s="7" customFormat="1" ht="22.5" customHeight="1" x14ac:dyDescent="0.2">
      <c r="A43" s="38"/>
      <c r="B43" s="228"/>
      <c r="C43" s="228"/>
      <c r="D43" s="11"/>
      <c r="E43" s="11"/>
      <c r="F43" s="11"/>
      <c r="G43" s="11"/>
      <c r="H43" s="11"/>
      <c r="I43" s="38"/>
      <c r="J43" s="38"/>
      <c r="K43" s="38" t="s">
        <v>17</v>
      </c>
      <c r="L43" s="38"/>
      <c r="M43" s="38"/>
      <c r="N43" s="172" t="s">
        <v>55</v>
      </c>
      <c r="O43" s="114"/>
      <c r="P43" s="173"/>
      <c r="Q43" s="56"/>
      <c r="R43" s="56"/>
      <c r="S43" s="56"/>
      <c r="T43" s="56"/>
      <c r="U43" s="56"/>
      <c r="V43" s="205"/>
      <c r="W43" s="38"/>
      <c r="X43" s="38"/>
      <c r="Y43" s="38"/>
      <c r="Z43" s="38"/>
      <c r="AA43" s="228"/>
      <c r="AB43" s="228"/>
      <c r="AC43" s="11"/>
      <c r="AD43" s="11"/>
      <c r="AE43" s="11"/>
      <c r="AF43" s="11"/>
      <c r="AG43" s="11"/>
      <c r="AH43" s="38"/>
      <c r="AI43" s="38"/>
      <c r="AJ43" s="38" t="s">
        <v>17</v>
      </c>
      <c r="AK43" s="38"/>
      <c r="AL43" s="38"/>
      <c r="AM43" s="172" t="s">
        <v>47</v>
      </c>
      <c r="AN43" s="114"/>
      <c r="AO43" s="173"/>
      <c r="AP43" s="56"/>
      <c r="AQ43" s="56"/>
      <c r="AR43" s="56"/>
      <c r="AS43" s="56"/>
      <c r="AT43" s="56"/>
      <c r="AU43" s="11"/>
      <c r="AV43" s="38"/>
      <c r="AW43" s="38"/>
      <c r="AX43" s="228"/>
      <c r="AY43" s="228"/>
      <c r="AZ43" s="11"/>
      <c r="BA43" s="11"/>
      <c r="BB43" s="11"/>
      <c r="BC43" s="11"/>
      <c r="BD43" s="11"/>
      <c r="BE43" s="38"/>
      <c r="BF43" s="38"/>
      <c r="BG43" s="38" t="s">
        <v>17</v>
      </c>
      <c r="BH43" s="38"/>
      <c r="BI43" s="38"/>
      <c r="BJ43" s="172" t="s">
        <v>48</v>
      </c>
      <c r="BK43" s="114"/>
      <c r="BL43" s="173"/>
      <c r="BM43" s="56"/>
      <c r="BN43" s="56"/>
      <c r="BO43" s="56"/>
      <c r="BP43" s="56"/>
      <c r="BQ43" s="56"/>
      <c r="BR43" s="11"/>
      <c r="BS43" s="161"/>
      <c r="BT43" s="161"/>
      <c r="BU43" s="161"/>
      <c r="BV43" s="161"/>
      <c r="BW43" s="161"/>
      <c r="BX43" s="161"/>
      <c r="BY43" s="161"/>
      <c r="BZ43" s="161"/>
      <c r="CA43" s="38"/>
      <c r="CB43" s="38"/>
      <c r="CC43" s="38"/>
      <c r="CD43" s="38"/>
      <c r="CE43" s="38"/>
    </row>
    <row r="44" spans="1:83" s="7" customFormat="1" ht="22.5" customHeight="1" x14ac:dyDescent="0.2">
      <c r="A44" s="38"/>
      <c r="B44" s="228"/>
      <c r="C44" s="228"/>
      <c r="D44" s="11"/>
      <c r="E44" s="11"/>
      <c r="F44" s="11"/>
      <c r="G44" s="11"/>
      <c r="H44" s="11"/>
      <c r="I44" s="107" t="str">
        <f>IF(J43="","",IF(J43&gt;L43,1,0)+IF(J44&gt;L44,1,0)+IF(J45&gt;L45,1,0))</f>
        <v/>
      </c>
      <c r="J44" s="38"/>
      <c r="K44" s="38" t="s">
        <v>17</v>
      </c>
      <c r="L44" s="38"/>
      <c r="M44" s="107" t="str">
        <f>IF(L43="","",IF(L43&gt;J43,1,0)+IF(L44&gt;J44,1,0)+IF(L45&gt;J45,1,0))</f>
        <v/>
      </c>
      <c r="N44" s="172"/>
      <c r="O44" s="38"/>
      <c r="P44" s="38"/>
      <c r="Q44" s="56"/>
      <c r="R44" s="56"/>
      <c r="S44" s="56"/>
      <c r="T44" s="56"/>
      <c r="U44" s="56"/>
      <c r="V44" s="213"/>
      <c r="W44" s="38"/>
      <c r="X44" s="38"/>
      <c r="Y44" s="38"/>
      <c r="Z44" s="38"/>
      <c r="AA44" s="228"/>
      <c r="AB44" s="228"/>
      <c r="AC44" s="11"/>
      <c r="AD44" s="11"/>
      <c r="AE44" s="11"/>
      <c r="AF44" s="11"/>
      <c r="AG44" s="11"/>
      <c r="AH44" s="107" t="str">
        <f>IF(AI43="","",IF(AI43&gt;AK43,1,0)+IF(AI44&gt;AK44,1,0)+IF(AI45&gt;AK45,1,0))</f>
        <v/>
      </c>
      <c r="AI44" s="38"/>
      <c r="AJ44" s="38" t="s">
        <v>17</v>
      </c>
      <c r="AK44" s="38"/>
      <c r="AL44" s="107" t="str">
        <f>IF(AK43="","",IF(AK43&gt;AI43,1,0)+IF(AK44&gt;AI44,1,0)+IF(AK45&gt;AI45,1,0))</f>
        <v/>
      </c>
      <c r="AM44" s="172"/>
      <c r="AN44" s="38"/>
      <c r="AO44" s="38"/>
      <c r="AP44" s="56"/>
      <c r="AQ44" s="56"/>
      <c r="AR44" s="56"/>
      <c r="AS44" s="56"/>
      <c r="AT44" s="56"/>
      <c r="AU44" s="11"/>
      <c r="AV44" s="38"/>
      <c r="AW44" s="38"/>
      <c r="AX44" s="228"/>
      <c r="AY44" s="228"/>
      <c r="AZ44" s="11"/>
      <c r="BA44" s="11"/>
      <c r="BB44" s="11"/>
      <c r="BC44" s="11"/>
      <c r="BD44" s="11"/>
      <c r="BE44" s="107" t="str">
        <f>IF(BF43="","",IF(BF43&gt;BH43,1,0)+IF(BF44&gt;BH44,1,0)+IF(BF45&gt;BH45,1,0))</f>
        <v/>
      </c>
      <c r="BF44" s="38"/>
      <c r="BG44" s="38" t="s">
        <v>17</v>
      </c>
      <c r="BH44" s="38"/>
      <c r="BI44" s="107" t="str">
        <f>IF(BH43="","",IF(BH43&gt;BF43,1,0)+IF(BH44&gt;BF44,1,0)+IF(BH45&gt;BF45,1,0))</f>
        <v/>
      </c>
      <c r="BJ44" s="172"/>
      <c r="BK44" s="38"/>
      <c r="BL44" s="38"/>
      <c r="BM44" s="56"/>
      <c r="BN44" s="56"/>
      <c r="BO44" s="56"/>
      <c r="BP44" s="56"/>
      <c r="BQ44" s="56"/>
      <c r="BR44" s="11"/>
      <c r="BS44" s="167"/>
      <c r="BT44" s="167"/>
      <c r="BU44" s="167"/>
      <c r="BV44" s="167"/>
      <c r="BW44" s="167"/>
      <c r="BX44" s="161"/>
      <c r="BY44" s="161"/>
      <c r="BZ44" s="161"/>
      <c r="CA44" s="38"/>
      <c r="CB44" s="38"/>
      <c r="CC44" s="38"/>
      <c r="CD44" s="38"/>
      <c r="CE44" s="38"/>
    </row>
    <row r="45" spans="1:83" s="7" customFormat="1" ht="22.5" customHeight="1" x14ac:dyDescent="0.2">
      <c r="A45" s="38"/>
      <c r="B45" s="228"/>
      <c r="C45" s="228"/>
      <c r="D45" s="11"/>
      <c r="E45" s="11"/>
      <c r="F45" s="11"/>
      <c r="G45" s="11"/>
      <c r="H45" s="11"/>
      <c r="I45" s="38"/>
      <c r="J45" s="38"/>
      <c r="K45" s="38" t="s">
        <v>17</v>
      </c>
      <c r="L45" s="38"/>
      <c r="M45" s="38"/>
      <c r="N45" s="172" t="s">
        <v>22</v>
      </c>
      <c r="O45" s="38"/>
      <c r="P45" s="38"/>
      <c r="Q45" s="38"/>
      <c r="R45" s="38"/>
      <c r="S45" s="38"/>
      <c r="T45" s="38"/>
      <c r="U45" s="164"/>
      <c r="V45" s="213"/>
      <c r="W45" s="38"/>
      <c r="X45" s="38"/>
      <c r="Y45" s="38"/>
      <c r="Z45" s="38"/>
      <c r="AA45" s="228"/>
      <c r="AB45" s="228"/>
      <c r="AC45" s="11"/>
      <c r="AD45" s="11"/>
      <c r="AE45" s="11"/>
      <c r="AF45" s="11"/>
      <c r="AG45" s="11"/>
      <c r="AH45" s="38"/>
      <c r="AI45" s="38"/>
      <c r="AJ45" s="38" t="s">
        <v>17</v>
      </c>
      <c r="AK45" s="38"/>
      <c r="AL45" s="38"/>
      <c r="AM45" s="172" t="s">
        <v>22</v>
      </c>
      <c r="AN45" s="38"/>
      <c r="AO45" s="38"/>
      <c r="AP45" s="38"/>
      <c r="AQ45" s="38"/>
      <c r="AR45" s="38"/>
      <c r="AS45" s="38"/>
      <c r="AT45" s="164"/>
      <c r="AU45" s="11"/>
      <c r="AV45" s="38"/>
      <c r="AW45" s="38"/>
      <c r="AX45" s="228"/>
      <c r="AY45" s="228"/>
      <c r="AZ45" s="11"/>
      <c r="BA45" s="11"/>
      <c r="BB45" s="11"/>
      <c r="BC45" s="11"/>
      <c r="BD45" s="11"/>
      <c r="BE45" s="38"/>
      <c r="BF45" s="38"/>
      <c r="BG45" s="38" t="s">
        <v>17</v>
      </c>
      <c r="BH45" s="38"/>
      <c r="BI45" s="38"/>
      <c r="BJ45" s="172" t="s">
        <v>22</v>
      </c>
      <c r="BK45" s="38"/>
      <c r="BL45" s="38"/>
      <c r="BM45" s="38"/>
      <c r="BN45" s="38"/>
      <c r="BO45" s="38"/>
      <c r="BP45" s="38"/>
      <c r="BQ45" s="164"/>
      <c r="BR45" s="11"/>
      <c r="BS45" s="167"/>
      <c r="BT45" s="167"/>
      <c r="BU45" s="167"/>
      <c r="BV45" s="167"/>
      <c r="BW45" s="167"/>
      <c r="BX45" s="161"/>
      <c r="BY45" s="161"/>
      <c r="BZ45" s="161"/>
      <c r="CA45" s="38"/>
      <c r="CB45" s="38"/>
      <c r="CC45" s="38"/>
      <c r="CD45" s="38"/>
      <c r="CE45" s="38"/>
    </row>
    <row r="46" spans="1:83" s="7" customFormat="1" ht="22.5" customHeight="1" x14ac:dyDescent="0.2">
      <c r="A46" s="38"/>
      <c r="B46" s="227" t="s">
        <v>50</v>
      </c>
      <c r="C46" s="227"/>
      <c r="D46" s="2" t="e">
        <f>AV29</f>
        <v>#REF!</v>
      </c>
      <c r="E46" s="56"/>
      <c r="F46" s="56"/>
      <c r="G46" s="56"/>
      <c r="H46" s="56"/>
      <c r="I46" s="114"/>
      <c r="J46" s="114"/>
      <c r="K46" s="114"/>
      <c r="L46" s="114"/>
      <c r="M46" s="114"/>
      <c r="N46" s="174" t="s">
        <v>56</v>
      </c>
      <c r="O46" s="38"/>
      <c r="P46" s="38"/>
      <c r="Q46" s="38"/>
      <c r="R46" s="38"/>
      <c r="S46" s="205"/>
      <c r="T46" s="207"/>
      <c r="U46" s="207"/>
      <c r="V46" s="207"/>
      <c r="W46" s="1"/>
      <c r="X46" s="1"/>
      <c r="Y46" s="38"/>
      <c r="Z46" s="38"/>
      <c r="AA46" s="227" t="s">
        <v>52</v>
      </c>
      <c r="AB46" s="227"/>
      <c r="AC46" s="2" t="e">
        <f>AV31</f>
        <v>#REF!</v>
      </c>
      <c r="AD46" s="56"/>
      <c r="AE46" s="56"/>
      <c r="AF46" s="56"/>
      <c r="AG46" s="56"/>
      <c r="AH46" s="114"/>
      <c r="AI46" s="114"/>
      <c r="AJ46" s="114"/>
      <c r="AK46" s="114"/>
      <c r="AL46" s="114"/>
      <c r="AM46" s="174" t="s">
        <v>43</v>
      </c>
      <c r="AN46" s="38"/>
      <c r="AO46" s="38"/>
      <c r="AP46" s="38"/>
      <c r="AQ46" s="38"/>
      <c r="AR46" s="205"/>
      <c r="AS46" s="207"/>
      <c r="AT46" s="207"/>
      <c r="AU46" s="207"/>
      <c r="AV46" s="38"/>
      <c r="AW46" s="38"/>
      <c r="AX46" s="227" t="s">
        <v>54</v>
      </c>
      <c r="AY46" s="227"/>
      <c r="AZ46" s="2" t="e">
        <f>AV33</f>
        <v>#REF!</v>
      </c>
      <c r="BA46" s="56"/>
      <c r="BB46" s="56"/>
      <c r="BC46" s="56"/>
      <c r="BD46" s="56"/>
      <c r="BE46" s="114"/>
      <c r="BF46" s="114"/>
      <c r="BG46" s="114"/>
      <c r="BH46" s="114"/>
      <c r="BI46" s="114"/>
      <c r="BJ46" s="174" t="s">
        <v>28</v>
      </c>
      <c r="BK46" s="38"/>
      <c r="BL46" s="38"/>
      <c r="BM46" s="38"/>
      <c r="BN46" s="38"/>
      <c r="BO46" s="205"/>
      <c r="BP46" s="207"/>
      <c r="BQ46" s="207"/>
      <c r="BR46" s="207"/>
      <c r="BS46" s="160"/>
      <c r="BT46" s="169"/>
      <c r="BU46" s="160"/>
      <c r="BV46" s="169"/>
      <c r="BW46" s="160"/>
      <c r="BX46" s="168"/>
      <c r="BY46" s="160"/>
      <c r="BZ46" s="38"/>
      <c r="CA46" s="38"/>
      <c r="CB46" s="38"/>
      <c r="CC46" s="38"/>
      <c r="CD46" s="38"/>
      <c r="CE46" s="38"/>
    </row>
    <row r="47" spans="1:83" s="7" customFormat="1" ht="22.5" customHeight="1" x14ac:dyDescent="0.2">
      <c r="A47" s="38"/>
      <c r="B47" s="227"/>
      <c r="C47" s="227"/>
      <c r="D47" s="56"/>
      <c r="E47" s="56"/>
      <c r="F47" s="56"/>
      <c r="G47" s="56"/>
      <c r="H47" s="56"/>
      <c r="I47" s="38"/>
      <c r="J47" s="38"/>
      <c r="K47" s="38"/>
      <c r="L47" s="38"/>
      <c r="M47" s="38"/>
      <c r="N47" s="164"/>
      <c r="O47" s="38"/>
      <c r="P47" s="38"/>
      <c r="Q47" s="38"/>
      <c r="R47" s="38"/>
      <c r="S47" s="205"/>
      <c r="T47" s="207"/>
      <c r="U47" s="207"/>
      <c r="V47" s="207"/>
      <c r="W47" s="1"/>
      <c r="X47" s="1"/>
      <c r="Y47" s="38"/>
      <c r="Z47" s="38"/>
      <c r="AA47" s="227"/>
      <c r="AB47" s="227"/>
      <c r="AC47" s="56"/>
      <c r="AD47" s="56"/>
      <c r="AE47" s="56"/>
      <c r="AF47" s="56"/>
      <c r="AG47" s="56"/>
      <c r="AH47" s="38"/>
      <c r="AI47" s="38"/>
      <c r="AJ47" s="38"/>
      <c r="AK47" s="38"/>
      <c r="AL47" s="38"/>
      <c r="AM47" s="164"/>
      <c r="AN47" s="38"/>
      <c r="AO47" s="38"/>
      <c r="AP47" s="38"/>
      <c r="AQ47" s="38"/>
      <c r="AR47" s="205"/>
      <c r="AS47" s="207"/>
      <c r="AT47" s="207"/>
      <c r="AU47" s="207"/>
      <c r="AV47" s="38"/>
      <c r="AW47" s="38"/>
      <c r="AX47" s="227"/>
      <c r="AY47" s="227"/>
      <c r="AZ47" s="56"/>
      <c r="BA47" s="56"/>
      <c r="BB47" s="56"/>
      <c r="BC47" s="56"/>
      <c r="BD47" s="56"/>
      <c r="BE47" s="38"/>
      <c r="BF47" s="38"/>
      <c r="BG47" s="38"/>
      <c r="BH47" s="38"/>
      <c r="BI47" s="38"/>
      <c r="BJ47" s="164"/>
      <c r="BK47" s="38"/>
      <c r="BL47" s="38"/>
      <c r="BM47" s="38"/>
      <c r="BN47" s="38"/>
      <c r="BO47" s="205"/>
      <c r="BP47" s="207"/>
      <c r="BQ47" s="207"/>
      <c r="BR47" s="207"/>
      <c r="BS47" s="1"/>
      <c r="BT47" s="1"/>
      <c r="BU47" s="1"/>
      <c r="BV47" s="1"/>
      <c r="BW47" s="1"/>
      <c r="BX47" s="1"/>
      <c r="BY47" s="160"/>
      <c r="BZ47" s="38"/>
      <c r="CA47" s="38"/>
      <c r="CB47" s="38"/>
      <c r="CC47" s="38"/>
      <c r="CD47" s="38"/>
      <c r="CE47" s="38"/>
    </row>
    <row r="48" spans="1:83" s="7" customFormat="1" ht="22.5" customHeight="1" x14ac:dyDescent="0.2">
      <c r="A48" s="38"/>
      <c r="B48" s="38"/>
      <c r="C48" s="38"/>
      <c r="D48" s="164"/>
      <c r="E48" s="11"/>
      <c r="F48" s="11"/>
      <c r="G48" s="11"/>
      <c r="H48" s="38"/>
      <c r="I48" s="38"/>
      <c r="J48" s="38"/>
      <c r="K48" s="38"/>
      <c r="L48" s="38"/>
      <c r="M48" s="38"/>
      <c r="N48" s="38"/>
      <c r="O48" s="38"/>
      <c r="P48" s="38"/>
      <c r="Q48" s="151"/>
      <c r="R48" s="38"/>
      <c r="S48" s="38"/>
      <c r="T48" s="38"/>
      <c r="U48" s="38"/>
      <c r="V48" s="164"/>
      <c r="W48" s="11"/>
      <c r="X48" s="11"/>
      <c r="Y48" s="11"/>
      <c r="Z48" s="11"/>
      <c r="AA48" s="11"/>
      <c r="AB48" s="205"/>
      <c r="AC48" s="205"/>
      <c r="AD48" s="205"/>
      <c r="AE48" s="213"/>
      <c r="AF48" s="213"/>
      <c r="AG48" s="213"/>
      <c r="AH48" s="213"/>
      <c r="AI48" s="213"/>
      <c r="AJ48" s="213"/>
      <c r="AK48" s="213"/>
      <c r="AL48" s="213"/>
      <c r="AM48" s="205"/>
      <c r="AN48" s="205"/>
      <c r="AO48" s="205"/>
      <c r="AP48" s="205"/>
      <c r="AQ48" s="205"/>
      <c r="AR48" s="205"/>
      <c r="AS48" s="205"/>
      <c r="AT48" s="38"/>
      <c r="AU48" s="38"/>
      <c r="AV48" s="38"/>
      <c r="AW48" s="1"/>
      <c r="AX48" s="1"/>
      <c r="AY48" s="1"/>
      <c r="AZ48" s="1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60"/>
      <c r="BZ48" s="38"/>
      <c r="CA48" s="38"/>
      <c r="CB48" s="38"/>
      <c r="CC48" s="38"/>
      <c r="CD48" s="38"/>
      <c r="CE48" s="38"/>
    </row>
    <row r="49" spans="1:83" s="7" customFormat="1" ht="22.5" customHeight="1" x14ac:dyDescent="0.2">
      <c r="A49" s="38"/>
      <c r="B49" s="38"/>
      <c r="C49" s="38"/>
      <c r="D49" s="164"/>
      <c r="E49" s="11"/>
      <c r="F49" s="11"/>
      <c r="G49" s="11"/>
      <c r="H49" s="38"/>
      <c r="I49" s="38"/>
      <c r="J49" s="38"/>
      <c r="K49" s="38"/>
      <c r="L49" s="107"/>
      <c r="M49" s="38"/>
      <c r="N49" s="38"/>
      <c r="O49" s="38"/>
      <c r="P49" s="107"/>
      <c r="Q49" s="151"/>
      <c r="R49" s="38"/>
      <c r="S49" s="38"/>
      <c r="T49" s="38"/>
      <c r="U49" s="38"/>
      <c r="V49" s="164"/>
      <c r="W49" s="11"/>
      <c r="X49" s="11"/>
      <c r="Y49" s="11"/>
      <c r="Z49" s="11"/>
      <c r="AA49" s="11"/>
      <c r="AB49" s="215"/>
      <c r="AC49" s="205"/>
      <c r="AD49" s="205"/>
      <c r="AE49" s="213"/>
      <c r="AF49" s="214"/>
      <c r="AG49" s="213"/>
      <c r="AH49" s="213"/>
      <c r="AI49" s="213"/>
      <c r="AJ49" s="213"/>
      <c r="AK49" s="213"/>
      <c r="AL49" s="213"/>
      <c r="AM49" s="205"/>
      <c r="AN49" s="205"/>
      <c r="AO49" s="205"/>
      <c r="AP49" s="218"/>
      <c r="AQ49" s="218"/>
      <c r="AR49" s="219"/>
      <c r="AS49" s="219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170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38"/>
      <c r="CB49" s="38"/>
      <c r="CC49" s="38"/>
      <c r="CD49" s="38"/>
      <c r="CE49" s="38"/>
    </row>
    <row r="50" spans="1:83" s="7" customFormat="1" ht="22.5" customHeight="1" thickBot="1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229"/>
      <c r="Y50" s="230"/>
      <c r="Z50" s="230"/>
      <c r="AA50" s="8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8"/>
      <c r="AN50" s="205"/>
      <c r="AO50" s="205"/>
      <c r="AP50" s="203"/>
      <c r="AQ50" s="203"/>
      <c r="AR50" s="203"/>
      <c r="AS50" s="203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99"/>
      <c r="BF50" s="175"/>
      <c r="BG50" s="175"/>
      <c r="BH50" s="175"/>
      <c r="BI50" s="171"/>
      <c r="BJ50" s="175"/>
      <c r="BK50" s="175"/>
      <c r="BL50" s="175"/>
      <c r="BM50" s="175"/>
      <c r="BN50" s="175"/>
      <c r="BO50" s="200"/>
      <c r="BP50" s="175"/>
      <c r="BQ50" s="200"/>
      <c r="BR50" s="175"/>
      <c r="BS50" s="175"/>
      <c r="BT50" s="175"/>
      <c r="BU50" s="175"/>
      <c r="BV50" s="175"/>
      <c r="BW50" s="199"/>
      <c r="BX50" s="175"/>
      <c r="BY50" s="175"/>
      <c r="BZ50" s="175"/>
      <c r="CA50" s="38"/>
      <c r="CB50" s="38"/>
      <c r="CC50" s="38"/>
      <c r="CD50" s="38"/>
      <c r="CE50" s="38"/>
    </row>
    <row r="51" spans="1:83" s="7" customFormat="1" ht="22.5" customHeight="1" thickTop="1" x14ac:dyDescent="0.2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AM51" s="8"/>
      <c r="AN51" s="205"/>
      <c r="AO51" s="205"/>
      <c r="AP51" s="231" t="s">
        <v>59</v>
      </c>
      <c r="AQ51" s="232"/>
      <c r="AR51" s="232"/>
      <c r="AS51" s="232"/>
      <c r="AT51" s="232"/>
      <c r="AU51" s="232"/>
      <c r="AV51" s="232"/>
      <c r="AW51" s="232"/>
      <c r="AX51" s="232"/>
      <c r="AY51" s="232"/>
      <c r="AZ51" s="232"/>
      <c r="BA51" s="232"/>
      <c r="BB51" s="232"/>
      <c r="BC51" s="232"/>
      <c r="BD51" s="232"/>
      <c r="BE51" s="233"/>
      <c r="BF51" s="175"/>
      <c r="BG51" s="175"/>
      <c r="BH51" s="175"/>
      <c r="BI51" s="171"/>
      <c r="BJ51" s="175"/>
      <c r="BK51" s="175"/>
      <c r="BL51" s="175"/>
      <c r="BM51" s="175"/>
      <c r="BN51" s="175"/>
      <c r="BO51" s="200"/>
      <c r="BP51" s="175"/>
      <c r="BQ51" s="200"/>
      <c r="BR51" s="175"/>
      <c r="BS51" s="175"/>
      <c r="BT51" s="175"/>
      <c r="BU51" s="175"/>
      <c r="BV51" s="175"/>
      <c r="BW51" s="199"/>
      <c r="BX51" s="175"/>
      <c r="BY51" s="175"/>
      <c r="BZ51" s="175"/>
      <c r="CA51" s="38"/>
      <c r="CB51" s="38"/>
      <c r="CC51" s="38"/>
      <c r="CD51" s="38"/>
      <c r="CE51" s="38"/>
    </row>
    <row r="52" spans="1:83" s="7" customFormat="1" ht="22.5" customHeight="1" x14ac:dyDescent="0.2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AM52" s="8"/>
      <c r="AN52" s="205"/>
      <c r="AO52" s="205"/>
      <c r="AP52" s="234" t="s">
        <v>60</v>
      </c>
      <c r="AQ52" s="235"/>
      <c r="AR52" s="235"/>
      <c r="AS52" s="235"/>
      <c r="AT52" s="235"/>
      <c r="AU52" s="235"/>
      <c r="AV52" s="235"/>
      <c r="AW52" s="236" t="s">
        <v>61</v>
      </c>
      <c r="AX52" s="236"/>
      <c r="AY52" s="236"/>
      <c r="AZ52" s="237"/>
      <c r="BA52" s="237"/>
      <c r="BB52" s="237"/>
      <c r="BC52" s="237"/>
      <c r="BD52" s="237"/>
      <c r="BE52" s="238"/>
      <c r="BF52" s="171"/>
      <c r="BG52" s="175"/>
      <c r="BH52" s="175"/>
      <c r="BI52" s="175"/>
      <c r="BJ52" s="175"/>
      <c r="BK52" s="175"/>
      <c r="BL52" s="175"/>
      <c r="BM52" s="175"/>
      <c r="BN52" s="175"/>
      <c r="BO52" s="200"/>
      <c r="BP52" s="175"/>
      <c r="BQ52" s="200"/>
      <c r="BR52" s="175"/>
      <c r="BS52" s="175"/>
      <c r="BT52" s="175"/>
      <c r="BU52" s="175"/>
      <c r="BV52" s="175"/>
      <c r="BW52" s="199"/>
      <c r="BX52" s="175"/>
      <c r="BY52" s="175"/>
      <c r="BZ52" s="175"/>
      <c r="CA52" s="38"/>
      <c r="CB52" s="38"/>
      <c r="CC52" s="38"/>
      <c r="CD52" s="38"/>
      <c r="CE52" s="38"/>
    </row>
    <row r="53" spans="1:83" s="7" customFormat="1" ht="22.5" customHeight="1" x14ac:dyDescent="0.2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AM53" s="8"/>
      <c r="AN53" s="38"/>
      <c r="AO53" s="38"/>
      <c r="AP53" s="234"/>
      <c r="AQ53" s="235"/>
      <c r="AR53" s="235"/>
      <c r="AS53" s="235"/>
      <c r="AT53" s="235"/>
      <c r="AU53" s="235"/>
      <c r="AV53" s="235"/>
      <c r="AW53" s="236"/>
      <c r="AX53" s="236"/>
      <c r="AY53" s="236"/>
      <c r="AZ53" s="237"/>
      <c r="BA53" s="237"/>
      <c r="BB53" s="237"/>
      <c r="BC53" s="237"/>
      <c r="BD53" s="237"/>
      <c r="BE53" s="238"/>
      <c r="BF53" s="171"/>
      <c r="BG53" s="175"/>
      <c r="BH53" s="175"/>
      <c r="BI53" s="175"/>
      <c r="BJ53" s="175"/>
      <c r="BK53" s="175"/>
      <c r="BL53" s="175"/>
      <c r="BM53" s="175"/>
      <c r="BN53" s="175"/>
      <c r="BO53" s="200"/>
      <c r="BP53" s="175"/>
      <c r="BQ53" s="200"/>
      <c r="BR53" s="175"/>
      <c r="BS53" s="175"/>
      <c r="BT53" s="175"/>
      <c r="BU53" s="175"/>
      <c r="BV53" s="175"/>
      <c r="BW53" s="199"/>
      <c r="BX53" s="175"/>
      <c r="BY53" s="175"/>
      <c r="BZ53" s="175"/>
      <c r="CA53" s="38"/>
      <c r="CB53" s="38"/>
      <c r="CC53" s="38"/>
      <c r="CD53" s="38"/>
      <c r="CE53" s="38"/>
    </row>
    <row r="54" spans="1:83" s="7" customFormat="1" ht="22.5" customHeight="1" x14ac:dyDescent="0.2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AM54" s="8"/>
      <c r="AN54" s="38"/>
      <c r="AO54" s="38"/>
      <c r="AP54" s="234"/>
      <c r="AQ54" s="235"/>
      <c r="AR54" s="235"/>
      <c r="AS54" s="235"/>
      <c r="AT54" s="235"/>
      <c r="AU54" s="235"/>
      <c r="AV54" s="235"/>
      <c r="AW54" s="236" t="s">
        <v>62</v>
      </c>
      <c r="AX54" s="236"/>
      <c r="AY54" s="236"/>
      <c r="AZ54" s="237"/>
      <c r="BA54" s="237"/>
      <c r="BB54" s="237"/>
      <c r="BC54" s="237"/>
      <c r="BD54" s="237"/>
      <c r="BE54" s="238"/>
      <c r="BF54" s="171"/>
      <c r="BG54" s="175"/>
      <c r="BH54" s="175"/>
      <c r="BI54" s="175"/>
      <c r="BJ54" s="175"/>
      <c r="BK54" s="175"/>
      <c r="BL54" s="175"/>
      <c r="BM54" s="175"/>
      <c r="BN54" s="175"/>
      <c r="BO54" s="200"/>
      <c r="BP54" s="175"/>
      <c r="BQ54" s="200"/>
      <c r="BR54" s="175"/>
      <c r="BS54" s="175"/>
      <c r="BT54" s="175"/>
      <c r="BU54" s="175"/>
      <c r="BV54" s="175"/>
      <c r="BW54" s="199"/>
      <c r="BX54" s="175"/>
      <c r="BY54" s="175"/>
      <c r="BZ54" s="175"/>
      <c r="CA54" s="38"/>
      <c r="CB54" s="38"/>
      <c r="CC54" s="38"/>
      <c r="CD54" s="38"/>
      <c r="CE54" s="38"/>
    </row>
    <row r="55" spans="1:83" s="7" customFormat="1" ht="22.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AM55" s="8"/>
      <c r="AN55" s="38"/>
      <c r="AO55" s="38"/>
      <c r="AP55" s="239"/>
      <c r="AQ55" s="8"/>
      <c r="AR55" s="8"/>
      <c r="AS55" s="8"/>
      <c r="AT55" s="8"/>
      <c r="AU55" s="8"/>
      <c r="AV55" s="8"/>
      <c r="AW55" s="236"/>
      <c r="AX55" s="236"/>
      <c r="AY55" s="236"/>
      <c r="AZ55" s="237"/>
      <c r="BA55" s="237"/>
      <c r="BB55" s="237"/>
      <c r="BC55" s="237"/>
      <c r="BD55" s="237"/>
      <c r="BE55" s="238"/>
      <c r="BF55" s="171"/>
      <c r="BG55" s="175"/>
      <c r="BH55" s="175"/>
      <c r="BI55" s="175"/>
      <c r="BJ55" s="175"/>
      <c r="BK55" s="175"/>
      <c r="BL55" s="175"/>
      <c r="BM55" s="175"/>
      <c r="BN55" s="175"/>
      <c r="BO55" s="200"/>
      <c r="BP55" s="175"/>
      <c r="BQ55" s="200"/>
      <c r="BR55" s="175"/>
      <c r="BS55" s="175"/>
      <c r="BT55" s="175"/>
      <c r="BU55" s="175"/>
      <c r="BV55" s="175"/>
      <c r="BW55" s="199"/>
      <c r="BX55" s="175"/>
      <c r="BY55" s="175"/>
      <c r="BZ55" s="175"/>
      <c r="CA55" s="38"/>
      <c r="CB55" s="38"/>
      <c r="CC55" s="38"/>
      <c r="CD55" s="38"/>
      <c r="CE55" s="38"/>
    </row>
    <row r="56" spans="1:83" s="7" customFormat="1" ht="22.5" customHeight="1" x14ac:dyDescent="0.2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AM56" s="8"/>
      <c r="AN56" s="205"/>
      <c r="AO56" s="205"/>
      <c r="AP56" s="239"/>
      <c r="AQ56" s="8"/>
      <c r="AR56" s="8"/>
      <c r="AS56" s="8"/>
      <c r="AT56" s="8"/>
      <c r="AU56" s="8"/>
      <c r="AV56" s="8"/>
      <c r="AW56" s="236" t="s">
        <v>63</v>
      </c>
      <c r="AX56" s="236"/>
      <c r="AY56" s="236"/>
      <c r="AZ56" s="237"/>
      <c r="BA56" s="237"/>
      <c r="BB56" s="237"/>
      <c r="BC56" s="237"/>
      <c r="BD56" s="237"/>
      <c r="BE56" s="238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38"/>
      <c r="CB56" s="38"/>
      <c r="CC56" s="38"/>
      <c r="CD56" s="38"/>
      <c r="CE56" s="38"/>
    </row>
    <row r="57" spans="1:83" s="7" customFormat="1" ht="22.5" customHeight="1" x14ac:dyDescent="0.2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AM57" s="8"/>
      <c r="AN57" s="205"/>
      <c r="AO57" s="205"/>
      <c r="AP57" s="239"/>
      <c r="AQ57" s="8"/>
      <c r="AR57" s="8"/>
      <c r="AS57" s="8"/>
      <c r="AT57" s="8"/>
      <c r="AU57" s="8"/>
      <c r="AV57" s="8"/>
      <c r="AW57" s="236"/>
      <c r="AX57" s="236"/>
      <c r="AY57" s="236"/>
      <c r="AZ57" s="237"/>
      <c r="BA57" s="237"/>
      <c r="BB57" s="237"/>
      <c r="BC57" s="237"/>
      <c r="BD57" s="237"/>
      <c r="BE57" s="238"/>
      <c r="BF57" s="202"/>
      <c r="BG57" s="203"/>
      <c r="BH57" s="203"/>
      <c r="BI57" s="202"/>
      <c r="BJ57" s="204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5"/>
      <c r="CB57" s="205"/>
      <c r="CC57" s="205"/>
      <c r="CD57" s="205"/>
      <c r="CE57" s="38"/>
    </row>
    <row r="58" spans="1:83" s="7" customFormat="1" ht="22.5" customHeight="1" x14ac:dyDescent="0.2">
      <c r="A58" s="3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AM58" s="8"/>
      <c r="AN58" s="205"/>
      <c r="AO58" s="205"/>
      <c r="AP58" s="239"/>
      <c r="AQ58" s="8"/>
      <c r="AR58" s="8"/>
      <c r="AS58" s="8"/>
      <c r="AT58" s="8"/>
      <c r="AU58" s="8"/>
      <c r="AV58" s="8"/>
      <c r="AW58" s="236" t="s">
        <v>63</v>
      </c>
      <c r="AX58" s="236"/>
      <c r="AY58" s="236"/>
      <c r="AZ58" s="237"/>
      <c r="BA58" s="237"/>
      <c r="BB58" s="237"/>
      <c r="BC58" s="237"/>
      <c r="BD58" s="237"/>
      <c r="BE58" s="238"/>
      <c r="BF58" s="202"/>
      <c r="BG58" s="203"/>
      <c r="BH58" s="203"/>
      <c r="BI58" s="202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5"/>
      <c r="CB58" s="205"/>
      <c r="CC58" s="205"/>
      <c r="CD58" s="205"/>
      <c r="CE58" s="38"/>
    </row>
    <row r="59" spans="1:83" s="7" customFormat="1" ht="22.5" customHeight="1" x14ac:dyDescent="0.2">
      <c r="A59" s="38"/>
      <c r="B59" s="8"/>
      <c r="C59" s="8"/>
      <c r="D59" s="230"/>
      <c r="E59" s="230"/>
      <c r="F59" s="230"/>
      <c r="G59" s="230"/>
      <c r="H59" s="240"/>
      <c r="I59" s="240"/>
      <c r="J59" s="230"/>
      <c r="K59" s="230"/>
      <c r="L59" s="230"/>
      <c r="M59" s="230"/>
      <c r="N59" s="8"/>
      <c r="O59" s="240"/>
      <c r="P59" s="240"/>
      <c r="Q59" s="240"/>
      <c r="R59" s="230"/>
      <c r="S59" s="230"/>
      <c r="T59" s="230"/>
      <c r="U59" s="230"/>
      <c r="V59" s="8"/>
      <c r="AM59" s="8"/>
      <c r="AN59" s="205"/>
      <c r="AO59" s="205"/>
      <c r="AP59" s="239"/>
      <c r="AQ59" s="8"/>
      <c r="AR59" s="8"/>
      <c r="AS59" s="8"/>
      <c r="AT59" s="8"/>
      <c r="AU59" s="8"/>
      <c r="AV59" s="8"/>
      <c r="AW59" s="236"/>
      <c r="AX59" s="236"/>
      <c r="AY59" s="236"/>
      <c r="AZ59" s="237"/>
      <c r="BA59" s="237"/>
      <c r="BB59" s="237"/>
      <c r="BC59" s="237"/>
      <c r="BD59" s="237"/>
      <c r="BE59" s="238"/>
      <c r="BF59" s="202"/>
      <c r="BG59" s="203"/>
      <c r="BH59" s="203"/>
      <c r="BI59" s="202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5"/>
      <c r="CB59" s="205"/>
      <c r="CC59" s="205"/>
      <c r="CD59" s="205"/>
      <c r="CE59" s="38"/>
    </row>
    <row r="60" spans="1:83" s="7" customFormat="1" ht="22.5" customHeight="1" thickBot="1" x14ac:dyDescent="0.25">
      <c r="A60" s="38"/>
      <c r="B60" s="8"/>
      <c r="C60" s="230"/>
      <c r="D60" s="230"/>
      <c r="E60" s="230"/>
      <c r="F60" s="230"/>
      <c r="G60" s="230"/>
      <c r="H60" s="240"/>
      <c r="I60" s="240"/>
      <c r="J60" s="230"/>
      <c r="K60" s="230"/>
      <c r="L60" s="230"/>
      <c r="M60" s="230"/>
      <c r="N60" s="8"/>
      <c r="O60" s="240"/>
      <c r="P60" s="240"/>
      <c r="Q60" s="240"/>
      <c r="R60" s="230"/>
      <c r="S60" s="230"/>
      <c r="T60" s="230"/>
      <c r="U60" s="230"/>
      <c r="V60" s="8"/>
      <c r="AM60" s="8"/>
      <c r="AN60" s="205"/>
      <c r="AO60" s="205"/>
      <c r="AP60" s="241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  <c r="BB60" s="242"/>
      <c r="BC60" s="242"/>
      <c r="BD60" s="242"/>
      <c r="BE60" s="243"/>
      <c r="BF60" s="202"/>
      <c r="BG60" s="203"/>
      <c r="BH60" s="203"/>
      <c r="BI60" s="202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5"/>
      <c r="CB60" s="205"/>
      <c r="CC60" s="205"/>
      <c r="CD60" s="205"/>
      <c r="CE60" s="38"/>
    </row>
    <row r="61" spans="1:83" s="7" customFormat="1" ht="22.5" customHeight="1" thickTop="1" x14ac:dyDescent="0.2">
      <c r="A61" s="38"/>
      <c r="B61" s="8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44"/>
      <c r="U61" s="8"/>
      <c r="V61" s="245"/>
      <c r="W61" s="246"/>
      <c r="X61" s="8"/>
      <c r="Y61" s="8"/>
      <c r="Z61" s="8"/>
      <c r="AA61" s="8"/>
      <c r="AB61" s="8"/>
      <c r="AC61" s="8"/>
      <c r="AD61" s="8"/>
      <c r="AE61" s="9"/>
      <c r="AF61" s="8"/>
      <c r="AG61" s="8"/>
      <c r="AH61" s="8"/>
      <c r="AI61" s="8"/>
      <c r="AJ61" s="8"/>
      <c r="AK61" s="8"/>
      <c r="AL61" s="8"/>
      <c r="AM61" s="8"/>
      <c r="AN61" s="205"/>
      <c r="AO61" s="205"/>
      <c r="AP61" s="205"/>
      <c r="AQ61" s="38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1"/>
      <c r="BD61" s="11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5"/>
      <c r="BZ61" s="205"/>
      <c r="CA61" s="205"/>
      <c r="CB61" s="205"/>
      <c r="CC61" s="205"/>
      <c r="CD61" s="205"/>
      <c r="CE61" s="38"/>
    </row>
    <row r="62" spans="1:83" s="7" customFormat="1" ht="22.5" customHeight="1" x14ac:dyDescent="0.2">
      <c r="A62" s="38"/>
      <c r="B62" s="8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44"/>
      <c r="U62" s="8"/>
      <c r="V62" s="247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213"/>
      <c r="AO62" s="213"/>
      <c r="AP62" s="213"/>
      <c r="AQ62" s="160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207"/>
      <c r="BF62" s="207"/>
      <c r="BG62" s="207"/>
      <c r="BH62" s="206"/>
      <c r="BI62" s="206"/>
      <c r="BJ62" s="207"/>
      <c r="BK62" s="207"/>
      <c r="BL62" s="207"/>
      <c r="BM62" s="207"/>
      <c r="BN62" s="207"/>
      <c r="BO62" s="207"/>
      <c r="BP62" s="207"/>
      <c r="BQ62" s="206"/>
      <c r="BR62" s="207"/>
      <c r="BS62" s="207"/>
      <c r="BT62" s="207"/>
      <c r="BU62" s="207"/>
      <c r="BV62" s="207"/>
      <c r="BW62" s="207"/>
      <c r="BX62" s="207"/>
      <c r="BY62" s="205"/>
      <c r="BZ62" s="205"/>
      <c r="CA62" s="205"/>
      <c r="CB62" s="205"/>
      <c r="CC62" s="205"/>
      <c r="CD62" s="205"/>
      <c r="CE62" s="38"/>
    </row>
    <row r="63" spans="1:83" s="7" customFormat="1" ht="22.5" customHeight="1" x14ac:dyDescent="0.2">
      <c r="A63" s="38"/>
      <c r="B63" s="38"/>
      <c r="C63" s="177"/>
      <c r="D63" s="177"/>
      <c r="E63" s="11"/>
      <c r="F63" s="11"/>
      <c r="G63" s="11"/>
      <c r="H63" s="11"/>
      <c r="I63" s="11"/>
      <c r="J63" s="38"/>
      <c r="K63" s="38"/>
      <c r="L63" s="38"/>
      <c r="M63" s="38"/>
      <c r="N63" s="38"/>
      <c r="O63" s="178"/>
      <c r="P63" s="38"/>
      <c r="Q63" s="160"/>
      <c r="R63" s="160"/>
      <c r="S63" s="160"/>
      <c r="T63" s="205"/>
      <c r="U63" s="205"/>
      <c r="V63" s="205"/>
      <c r="W63" s="205"/>
      <c r="X63" s="222"/>
      <c r="Y63" s="222"/>
      <c r="Z63" s="206"/>
      <c r="AA63" s="206"/>
      <c r="AB63" s="206"/>
      <c r="AC63" s="206"/>
      <c r="AD63" s="205"/>
      <c r="AE63" s="205"/>
      <c r="AF63" s="205"/>
      <c r="AG63" s="205"/>
      <c r="AH63" s="205"/>
      <c r="AI63" s="205"/>
      <c r="AJ63" s="221"/>
      <c r="AK63" s="205"/>
      <c r="AL63" s="213"/>
      <c r="AM63" s="213"/>
      <c r="AN63" s="213"/>
      <c r="AO63" s="213"/>
      <c r="AP63" s="213"/>
      <c r="AQ63" s="160"/>
      <c r="AR63" s="166"/>
      <c r="AS63" s="166"/>
      <c r="AT63" s="166"/>
      <c r="AU63" s="166"/>
      <c r="AV63" s="166"/>
      <c r="AW63" s="166"/>
      <c r="AX63" s="166"/>
      <c r="AY63" s="166"/>
      <c r="AZ63" s="166"/>
      <c r="BA63" s="1"/>
      <c r="BB63" s="1"/>
      <c r="BC63" s="1"/>
      <c r="BD63" s="1"/>
      <c r="BE63" s="207"/>
      <c r="BF63" s="207"/>
      <c r="BG63" s="207"/>
      <c r="BH63" s="208"/>
      <c r="BI63" s="208"/>
      <c r="BJ63" s="207"/>
      <c r="BK63" s="207"/>
      <c r="BL63" s="207"/>
      <c r="BM63" s="207"/>
      <c r="BN63" s="207"/>
      <c r="BO63" s="207"/>
      <c r="BP63" s="207"/>
      <c r="BQ63" s="206"/>
      <c r="BR63" s="207"/>
      <c r="BS63" s="207"/>
      <c r="BT63" s="207"/>
      <c r="BU63" s="207"/>
      <c r="BV63" s="207"/>
      <c r="BW63" s="207"/>
      <c r="BX63" s="207"/>
      <c r="BY63" s="205"/>
      <c r="BZ63" s="205"/>
      <c r="CA63" s="205"/>
      <c r="CB63" s="205"/>
      <c r="CC63" s="205"/>
      <c r="CD63" s="205"/>
      <c r="CE63" s="38"/>
    </row>
    <row r="64" spans="1:83" s="7" customFormat="1" ht="22.5" customHeight="1" x14ac:dyDescent="0.2">
      <c r="A64" s="38"/>
      <c r="B64" s="38"/>
      <c r="C64" s="177"/>
      <c r="D64" s="177"/>
      <c r="E64" s="11"/>
      <c r="F64" s="11"/>
      <c r="G64" s="11"/>
      <c r="H64" s="11"/>
      <c r="I64" s="11"/>
      <c r="J64" s="107"/>
      <c r="K64" s="38"/>
      <c r="L64" s="38"/>
      <c r="M64" s="38"/>
      <c r="N64" s="107"/>
      <c r="O64" s="159"/>
      <c r="P64" s="38"/>
      <c r="Q64" s="160"/>
      <c r="R64" s="160"/>
      <c r="S64" s="160"/>
      <c r="T64" s="213"/>
      <c r="U64" s="213"/>
      <c r="V64" s="205"/>
      <c r="W64" s="213"/>
      <c r="X64" s="223"/>
      <c r="Y64" s="222"/>
      <c r="Z64" s="206"/>
      <c r="AA64" s="206"/>
      <c r="AB64" s="206"/>
      <c r="AC64" s="206"/>
      <c r="AD64" s="215"/>
      <c r="AE64" s="205"/>
      <c r="AF64" s="205"/>
      <c r="AG64" s="205"/>
      <c r="AH64" s="215"/>
      <c r="AI64" s="215"/>
      <c r="AJ64" s="220"/>
      <c r="AK64" s="205"/>
      <c r="AL64" s="213"/>
      <c r="AM64" s="213"/>
      <c r="AN64" s="213"/>
      <c r="AO64" s="205"/>
      <c r="AP64" s="224"/>
      <c r="AQ64" s="160"/>
      <c r="AR64" s="166"/>
      <c r="AS64" s="166"/>
      <c r="AT64" s="166"/>
      <c r="AU64" s="166"/>
      <c r="AV64" s="166"/>
      <c r="AW64" s="166"/>
      <c r="AX64" s="166"/>
      <c r="AY64" s="166"/>
      <c r="AZ64" s="166"/>
      <c r="BA64" s="1"/>
      <c r="BB64" s="1"/>
      <c r="BC64" s="11"/>
      <c r="BD64" s="180"/>
      <c r="BE64" s="206"/>
      <c r="BF64" s="206"/>
      <c r="BG64" s="206"/>
      <c r="BH64" s="208"/>
      <c r="BI64" s="206"/>
      <c r="BJ64" s="208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5"/>
      <c r="BZ64" s="205"/>
      <c r="CA64" s="205"/>
      <c r="CB64" s="205"/>
      <c r="CC64" s="205"/>
      <c r="CD64" s="205"/>
      <c r="CE64" s="38"/>
    </row>
    <row r="65" spans="1:83" s="7" customFormat="1" ht="22.5" customHeight="1" x14ac:dyDescent="0.2">
      <c r="A65" s="38"/>
      <c r="B65" s="38"/>
      <c r="C65" s="177"/>
      <c r="D65" s="177"/>
      <c r="E65" s="11"/>
      <c r="F65" s="11"/>
      <c r="G65" s="11"/>
      <c r="H65" s="11"/>
      <c r="I65" s="11"/>
      <c r="J65" s="38"/>
      <c r="K65" s="38"/>
      <c r="L65" s="38"/>
      <c r="M65" s="38"/>
      <c r="N65" s="38"/>
      <c r="O65" s="178"/>
      <c r="P65" s="38"/>
      <c r="Q65" s="38"/>
      <c r="R65" s="38"/>
      <c r="S65" s="38"/>
      <c r="T65" s="205"/>
      <c r="U65" s="205"/>
      <c r="V65" s="205"/>
      <c r="W65" s="205"/>
      <c r="X65" s="222"/>
      <c r="Y65" s="222"/>
      <c r="Z65" s="206"/>
      <c r="AA65" s="206"/>
      <c r="AB65" s="206"/>
      <c r="AC65" s="206"/>
      <c r="AD65" s="205"/>
      <c r="AE65" s="205"/>
      <c r="AF65" s="205"/>
      <c r="AG65" s="205"/>
      <c r="AH65" s="205"/>
      <c r="AI65" s="205"/>
      <c r="AJ65" s="220"/>
      <c r="AK65" s="205"/>
      <c r="AL65" s="205"/>
      <c r="AM65" s="205"/>
      <c r="AN65" s="205"/>
      <c r="AO65" s="205"/>
      <c r="AP65" s="217"/>
      <c r="AQ65" s="165"/>
      <c r="AR65" s="165"/>
      <c r="AS65" s="165"/>
      <c r="AT65" s="165"/>
      <c r="AU65" s="165"/>
      <c r="AV65" s="179"/>
      <c r="AW65" s="160"/>
      <c r="AX65" s="160"/>
      <c r="AY65" s="160"/>
      <c r="AZ65" s="160"/>
      <c r="BA65" s="160"/>
      <c r="BB65" s="181"/>
      <c r="BC65" s="182"/>
      <c r="BD65" s="182"/>
      <c r="BE65" s="209"/>
      <c r="BF65" s="209"/>
      <c r="BG65" s="209"/>
      <c r="BH65" s="210"/>
      <c r="BI65" s="209"/>
      <c r="BJ65" s="209"/>
      <c r="BK65" s="209"/>
      <c r="BL65" s="209"/>
      <c r="BM65" s="209"/>
      <c r="BN65" s="211"/>
      <c r="BO65" s="211"/>
      <c r="BP65" s="211"/>
      <c r="BQ65" s="211"/>
      <c r="BR65" s="211"/>
      <c r="BS65" s="211"/>
      <c r="BT65" s="211"/>
      <c r="BU65" s="211"/>
      <c r="BV65" s="211"/>
      <c r="BW65" s="211"/>
      <c r="BX65" s="211"/>
      <c r="BY65" s="211"/>
      <c r="BZ65" s="211"/>
      <c r="CA65" s="205"/>
      <c r="CB65" s="205"/>
      <c r="CC65" s="205"/>
      <c r="CD65" s="205"/>
      <c r="CE65" s="38"/>
    </row>
    <row r="66" spans="1:83" s="7" customFormat="1" ht="22.5" customHeight="1" x14ac:dyDescent="0.2">
      <c r="A66" s="38"/>
      <c r="B66" s="38"/>
      <c r="C66" s="176"/>
      <c r="D66" s="176"/>
      <c r="E66" s="1"/>
      <c r="F66" s="160"/>
      <c r="G66" s="160"/>
      <c r="H66" s="160"/>
      <c r="I66" s="160"/>
      <c r="J66" s="38"/>
      <c r="K66" s="38"/>
      <c r="L66" s="38"/>
      <c r="M66" s="38"/>
      <c r="N66" s="38"/>
      <c r="O66" s="178"/>
      <c r="P66" s="38"/>
      <c r="Q66" s="38"/>
      <c r="R66" s="38"/>
      <c r="S66" s="38"/>
      <c r="T66" s="205"/>
      <c r="U66" s="225"/>
      <c r="V66" s="225"/>
      <c r="W66" s="207"/>
      <c r="X66" s="207"/>
      <c r="Y66" s="207"/>
      <c r="Z66" s="207"/>
      <c r="AA66" s="207"/>
      <c r="AB66" s="213"/>
      <c r="AC66" s="213"/>
      <c r="AD66" s="205"/>
      <c r="AE66" s="205"/>
      <c r="AF66" s="205"/>
      <c r="AG66" s="205"/>
      <c r="AH66" s="205"/>
      <c r="AI66" s="205"/>
      <c r="AJ66" s="221"/>
      <c r="AK66" s="205"/>
      <c r="AL66" s="205"/>
      <c r="AM66" s="205"/>
      <c r="AN66" s="205"/>
      <c r="AO66" s="205"/>
      <c r="AP66" s="217"/>
      <c r="AQ66" s="165"/>
      <c r="AR66" s="165"/>
      <c r="AS66" s="165"/>
      <c r="AT66" s="165"/>
      <c r="AU66" s="165"/>
      <c r="AV66" s="160"/>
      <c r="AW66" s="160"/>
      <c r="AX66" s="160"/>
      <c r="AY66" s="160"/>
      <c r="AZ66" s="160"/>
      <c r="BA66" s="160"/>
      <c r="BB66" s="182"/>
      <c r="BC66" s="182"/>
      <c r="BD66" s="182"/>
      <c r="BE66" s="209"/>
      <c r="BF66" s="209"/>
      <c r="BG66" s="209"/>
      <c r="BH66" s="209"/>
      <c r="BI66" s="209"/>
      <c r="BJ66" s="209"/>
      <c r="BK66" s="209"/>
      <c r="BL66" s="209"/>
      <c r="BM66" s="209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05"/>
      <c r="CB66" s="205"/>
      <c r="CC66" s="205"/>
      <c r="CD66" s="205"/>
      <c r="CE66" s="38"/>
    </row>
    <row r="67" spans="1:83" s="7" customFormat="1" ht="22.5" customHeight="1" x14ac:dyDescent="0.2">
      <c r="A67" s="38"/>
      <c r="B67" s="38"/>
      <c r="C67" s="176"/>
      <c r="D67" s="176"/>
      <c r="E67" s="160"/>
      <c r="F67" s="160"/>
      <c r="G67" s="160"/>
      <c r="H67" s="160"/>
      <c r="I67" s="160"/>
      <c r="J67" s="38"/>
      <c r="K67" s="38"/>
      <c r="L67" s="38"/>
      <c r="M67" s="38"/>
      <c r="N67" s="38"/>
      <c r="O67" s="164"/>
      <c r="P67" s="38"/>
      <c r="Q67" s="38"/>
      <c r="R67" s="38"/>
      <c r="S67" s="38"/>
      <c r="T67" s="205"/>
      <c r="U67" s="225"/>
      <c r="V67" s="225"/>
      <c r="W67" s="207"/>
      <c r="X67" s="207"/>
      <c r="Y67" s="207"/>
      <c r="Z67" s="207"/>
      <c r="AA67" s="207"/>
      <c r="AB67" s="213"/>
      <c r="AC67" s="213"/>
      <c r="AD67" s="213"/>
      <c r="AE67" s="205"/>
      <c r="AF67" s="205"/>
      <c r="AG67" s="205"/>
      <c r="AH67" s="205"/>
      <c r="AI67" s="205"/>
      <c r="AJ67" s="226"/>
      <c r="AK67" s="205"/>
      <c r="AL67" s="205"/>
      <c r="AM67" s="205"/>
      <c r="AN67" s="205"/>
      <c r="AO67" s="205"/>
      <c r="AP67" s="217"/>
      <c r="AQ67" s="165"/>
      <c r="AR67" s="165"/>
      <c r="AS67" s="165"/>
      <c r="AT67" s="165"/>
      <c r="AU67" s="165"/>
      <c r="AV67" s="160"/>
      <c r="AW67" s="160"/>
      <c r="AX67" s="160"/>
      <c r="AY67" s="160"/>
      <c r="AZ67" s="160"/>
      <c r="BA67" s="160"/>
      <c r="BB67" s="182"/>
      <c r="BC67" s="182"/>
      <c r="BD67" s="182"/>
      <c r="BE67" s="209"/>
      <c r="BF67" s="209"/>
      <c r="BG67" s="209"/>
      <c r="BH67" s="209"/>
      <c r="BI67" s="209"/>
      <c r="BJ67" s="209"/>
      <c r="BK67" s="209"/>
      <c r="BL67" s="209"/>
      <c r="BM67" s="209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05"/>
      <c r="CB67" s="205"/>
      <c r="CC67" s="205"/>
      <c r="CD67" s="205"/>
      <c r="CE67" s="38"/>
    </row>
    <row r="68" spans="1:83" s="7" customFormat="1" ht="22.5" customHeigh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17"/>
      <c r="AQ68" s="165"/>
      <c r="AR68" s="165"/>
      <c r="AS68" s="165"/>
      <c r="AT68" s="165"/>
      <c r="AU68" s="165"/>
      <c r="AV68" s="160"/>
      <c r="AW68" s="160"/>
      <c r="AX68" s="160"/>
      <c r="AY68" s="160"/>
      <c r="AZ68" s="160"/>
      <c r="BA68" s="160"/>
      <c r="BB68" s="182"/>
      <c r="BC68" s="182"/>
      <c r="BD68" s="182"/>
      <c r="BE68" s="209"/>
      <c r="BF68" s="209"/>
      <c r="BG68" s="209"/>
      <c r="BH68" s="209"/>
      <c r="BI68" s="209"/>
      <c r="BJ68" s="209"/>
      <c r="BK68" s="209"/>
      <c r="BL68" s="209"/>
      <c r="BM68" s="209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05"/>
      <c r="CB68" s="205"/>
      <c r="CC68" s="205"/>
      <c r="CD68" s="205"/>
      <c r="CE68" s="38"/>
    </row>
    <row r="69" spans="1:83" s="7" customFormat="1" ht="22.5" customHeight="1" x14ac:dyDescent="0.2">
      <c r="A69" s="38"/>
      <c r="B69" s="3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38"/>
      <c r="Q69" s="1"/>
      <c r="R69" s="1"/>
      <c r="S69" s="1"/>
      <c r="T69" s="1"/>
      <c r="U69" s="1"/>
      <c r="V69" s="38"/>
      <c r="W69" s="1"/>
      <c r="X69" s="1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1"/>
      <c r="AK69" s="38"/>
      <c r="AL69" s="38"/>
      <c r="AM69" s="38"/>
      <c r="AN69" s="38"/>
      <c r="AO69" s="38"/>
      <c r="AP69" s="165"/>
      <c r="AQ69" s="165"/>
      <c r="AR69" s="165"/>
      <c r="AS69" s="165"/>
      <c r="AT69" s="165"/>
      <c r="AU69" s="165"/>
      <c r="AV69" s="160"/>
      <c r="AW69" s="160"/>
      <c r="AX69" s="160"/>
      <c r="AY69" s="160"/>
      <c r="AZ69" s="160"/>
      <c r="BA69" s="160"/>
      <c r="BB69" s="182"/>
      <c r="BC69" s="182"/>
      <c r="BD69" s="182"/>
      <c r="BE69" s="209"/>
      <c r="BF69" s="209"/>
      <c r="BG69" s="209"/>
      <c r="BH69" s="209"/>
      <c r="BI69" s="209"/>
      <c r="BJ69" s="209"/>
      <c r="BK69" s="209"/>
      <c r="BL69" s="209"/>
      <c r="BM69" s="209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05"/>
      <c r="CB69" s="205"/>
      <c r="CC69" s="205"/>
      <c r="CD69" s="205"/>
      <c r="CE69" s="38"/>
    </row>
    <row r="70" spans="1:83" s="7" customFormat="1" ht="22.5" customHeight="1" x14ac:dyDescent="0.2">
      <c r="A70" s="38"/>
      <c r="B70" s="3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83"/>
      <c r="Q70" s="1"/>
      <c r="R70" s="1"/>
      <c r="S70" s="1"/>
      <c r="T70" s="1"/>
      <c r="U70" s="1"/>
      <c r="V70" s="38"/>
      <c r="W70" s="1"/>
      <c r="X70" s="1"/>
      <c r="Y70" s="38"/>
      <c r="Z70" s="38"/>
      <c r="AA70" s="38"/>
      <c r="AB70" s="38"/>
      <c r="AC70" s="38"/>
      <c r="AD70" s="183"/>
      <c r="AE70" s="38"/>
      <c r="AF70" s="38"/>
      <c r="AG70" s="38"/>
      <c r="AH70" s="38"/>
      <c r="AI70" s="38"/>
      <c r="AJ70" s="1"/>
      <c r="AK70" s="38"/>
      <c r="AL70" s="38"/>
      <c r="AM70" s="38"/>
      <c r="AN70" s="38"/>
      <c r="AO70" s="38"/>
      <c r="AP70" s="1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38"/>
      <c r="BC70" s="38"/>
      <c r="BD70" s="38"/>
      <c r="BE70" s="205"/>
      <c r="BF70" s="205"/>
      <c r="BG70" s="205"/>
      <c r="BH70" s="205"/>
      <c r="BI70" s="205"/>
      <c r="BJ70" s="205"/>
      <c r="BK70" s="205"/>
      <c r="BL70" s="205"/>
      <c r="BM70" s="205"/>
      <c r="BN70" s="205"/>
      <c r="BO70" s="205"/>
      <c r="BP70" s="205"/>
      <c r="BQ70" s="205"/>
      <c r="BR70" s="212"/>
      <c r="BS70" s="213"/>
      <c r="BT70" s="214"/>
      <c r="BU70" s="213"/>
      <c r="BV70" s="214"/>
      <c r="BW70" s="213"/>
      <c r="BX70" s="212"/>
      <c r="BY70" s="213"/>
      <c r="BZ70" s="205"/>
      <c r="CA70" s="205"/>
      <c r="CB70" s="205"/>
      <c r="CC70" s="205"/>
      <c r="CD70" s="205"/>
      <c r="CE70" s="38"/>
    </row>
    <row r="71" spans="1:83" s="7" customFormat="1" ht="22.5" customHeight="1" x14ac:dyDescent="0.2">
      <c r="A71" s="38"/>
      <c r="B71" s="38"/>
      <c r="C71" s="183"/>
      <c r="D71" s="183"/>
      <c r="E71" s="183"/>
      <c r="F71" s="183"/>
      <c r="G71" s="184"/>
      <c r="H71" s="183"/>
      <c r="I71" s="183"/>
      <c r="J71" s="183"/>
      <c r="K71" s="183"/>
      <c r="L71" s="183"/>
      <c r="M71" s="183"/>
      <c r="N71" s="184"/>
      <c r="O71" s="183"/>
      <c r="P71" s="183"/>
      <c r="Q71" s="183"/>
      <c r="R71" s="183"/>
      <c r="S71" s="183"/>
      <c r="T71" s="183"/>
      <c r="U71" s="184"/>
      <c r="V71" s="38"/>
      <c r="W71" s="183"/>
      <c r="X71" s="183"/>
      <c r="Y71" s="38"/>
      <c r="Z71" s="38"/>
      <c r="AA71" s="38"/>
      <c r="AB71" s="38"/>
      <c r="AC71" s="38"/>
      <c r="AD71" s="183"/>
      <c r="AE71" s="38"/>
      <c r="AF71" s="38"/>
      <c r="AG71" s="38"/>
      <c r="AH71" s="38"/>
      <c r="AI71" s="38"/>
      <c r="AJ71" s="183"/>
      <c r="AK71" s="38"/>
      <c r="AL71" s="38"/>
      <c r="AM71" s="38"/>
      <c r="AN71" s="38"/>
      <c r="AO71" s="38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38"/>
      <c r="BC71" s="38"/>
      <c r="BD71" s="38"/>
      <c r="BE71" s="205"/>
      <c r="BF71" s="205"/>
      <c r="BG71" s="205"/>
      <c r="BH71" s="205"/>
      <c r="BI71" s="205"/>
      <c r="BJ71" s="205"/>
      <c r="BK71" s="205"/>
      <c r="BL71" s="205"/>
      <c r="BM71" s="205"/>
      <c r="BN71" s="205"/>
      <c r="BO71" s="205"/>
      <c r="BP71" s="205"/>
      <c r="BQ71" s="205"/>
      <c r="BR71" s="213"/>
      <c r="BS71" s="213"/>
      <c r="BT71" s="213"/>
      <c r="BU71" s="213"/>
      <c r="BV71" s="213"/>
      <c r="BW71" s="213"/>
      <c r="BX71" s="213"/>
      <c r="BY71" s="213"/>
      <c r="BZ71" s="205"/>
      <c r="CA71" s="205"/>
      <c r="CB71" s="205"/>
      <c r="CC71" s="205"/>
      <c r="CD71" s="205"/>
      <c r="CE71" s="38"/>
    </row>
    <row r="72" spans="1:83" s="7" customFormat="1" ht="22.5" customHeight="1" x14ac:dyDescent="0.2">
      <c r="A72" s="38"/>
      <c r="B72" s="38"/>
      <c r="C72" s="1"/>
      <c r="D72" s="1"/>
      <c r="E72" s="1"/>
      <c r="F72" s="1"/>
      <c r="G72" s="1"/>
      <c r="H72" s="11"/>
      <c r="I72" s="38"/>
      <c r="J72" s="1"/>
      <c r="K72" s="1"/>
      <c r="L72" s="1"/>
      <c r="M72" s="1"/>
      <c r="N72" s="1"/>
      <c r="O72" s="11"/>
      <c r="P72" s="11"/>
      <c r="Q72" s="1"/>
      <c r="R72" s="1"/>
      <c r="S72" s="1"/>
      <c r="T72" s="1"/>
      <c r="U72" s="1"/>
      <c r="V72" s="38"/>
      <c r="W72" s="38"/>
      <c r="X72" s="38"/>
      <c r="Y72" s="38"/>
      <c r="Z72" s="38"/>
      <c r="AA72" s="38"/>
      <c r="AB72" s="38"/>
      <c r="AC72" s="38"/>
      <c r="AD72" s="11"/>
      <c r="AE72" s="38"/>
      <c r="AF72" s="38"/>
      <c r="AG72" s="38"/>
      <c r="AH72" s="38"/>
      <c r="AI72" s="38"/>
      <c r="AJ72" s="11"/>
      <c r="AK72" s="38"/>
      <c r="AL72" s="38"/>
      <c r="AM72" s="38"/>
      <c r="AN72" s="38"/>
      <c r="AO72" s="38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07"/>
      <c r="BC72" s="107"/>
      <c r="BD72" s="38"/>
      <c r="BE72" s="205"/>
      <c r="BF72" s="205"/>
      <c r="BG72" s="215"/>
      <c r="BH72" s="215"/>
      <c r="BI72" s="215"/>
      <c r="BJ72" s="205"/>
      <c r="BK72" s="205"/>
      <c r="BL72" s="205"/>
      <c r="BM72" s="215"/>
      <c r="BN72" s="215"/>
      <c r="BO72" s="215"/>
      <c r="BP72" s="215"/>
      <c r="BQ72" s="215"/>
      <c r="BR72" s="213"/>
      <c r="BS72" s="213"/>
      <c r="BT72" s="213"/>
      <c r="BU72" s="213"/>
      <c r="BV72" s="213"/>
      <c r="BW72" s="213"/>
      <c r="BX72" s="213"/>
      <c r="BY72" s="213"/>
      <c r="BZ72" s="215"/>
      <c r="CA72" s="205"/>
      <c r="CB72" s="205"/>
      <c r="CC72" s="205"/>
      <c r="CD72" s="205"/>
      <c r="CE72" s="38"/>
    </row>
    <row r="73" spans="1:83" s="7" customFormat="1" ht="22.5" customHeight="1" x14ac:dyDescent="0.2">
      <c r="A73" s="38"/>
      <c r="B73" s="38"/>
      <c r="C73" s="1"/>
      <c r="D73" s="1"/>
      <c r="E73" s="1"/>
      <c r="F73" s="1"/>
      <c r="G73" s="1"/>
      <c r="H73" s="1"/>
      <c r="I73" s="3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38"/>
      <c r="W73" s="38"/>
      <c r="X73" s="38"/>
      <c r="Y73" s="38"/>
      <c r="Z73" s="38"/>
      <c r="AA73" s="38"/>
      <c r="AB73" s="38"/>
      <c r="AC73" s="38"/>
      <c r="AD73" s="1"/>
      <c r="AE73" s="38"/>
      <c r="AF73" s="38"/>
      <c r="AG73" s="38"/>
      <c r="AH73" s="38"/>
      <c r="AI73" s="38"/>
      <c r="AJ73" s="1"/>
      <c r="AK73" s="38"/>
      <c r="AL73" s="38"/>
      <c r="AM73" s="38"/>
      <c r="AN73" s="38"/>
      <c r="AO73" s="38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38"/>
      <c r="BC73" s="38"/>
      <c r="BD73" s="38"/>
      <c r="BE73" s="205"/>
      <c r="BF73" s="205"/>
      <c r="BG73" s="205"/>
      <c r="BH73" s="205"/>
      <c r="BI73" s="205"/>
      <c r="BJ73" s="205"/>
      <c r="BK73" s="205"/>
      <c r="BL73" s="205"/>
      <c r="BM73" s="205"/>
      <c r="BN73" s="205"/>
      <c r="BO73" s="205"/>
      <c r="BP73" s="205"/>
      <c r="BQ73" s="205"/>
      <c r="BR73" s="213"/>
      <c r="BS73" s="213"/>
      <c r="BT73" s="213"/>
      <c r="BU73" s="213"/>
      <c r="BV73" s="213"/>
      <c r="BW73" s="213"/>
      <c r="BX73" s="213"/>
      <c r="BY73" s="213"/>
      <c r="BZ73" s="205"/>
      <c r="CA73" s="205"/>
      <c r="CB73" s="205"/>
      <c r="CC73" s="205"/>
      <c r="CD73" s="205"/>
      <c r="CE73" s="38"/>
    </row>
    <row r="74" spans="1:83" ht="22.5" customHeight="1" x14ac:dyDescent="0.2">
      <c r="A74" s="12"/>
      <c r="B74" s="12"/>
      <c r="C74" s="183"/>
      <c r="D74" s="183"/>
      <c r="E74" s="183"/>
      <c r="F74" s="183"/>
      <c r="G74" s="184"/>
      <c r="H74" s="183"/>
      <c r="I74" s="183"/>
      <c r="J74" s="184"/>
      <c r="K74" s="183"/>
      <c r="L74" s="183"/>
      <c r="M74" s="183"/>
      <c r="N74" s="183"/>
      <c r="O74" s="11"/>
      <c r="P74" s="183"/>
      <c r="Q74" s="183"/>
      <c r="R74" s="183"/>
      <c r="S74" s="184"/>
      <c r="T74" s="183"/>
      <c r="U74" s="183"/>
      <c r="V74" s="12"/>
      <c r="W74" s="11"/>
      <c r="X74" s="183"/>
      <c r="Y74" s="12"/>
      <c r="Z74" s="12"/>
      <c r="AA74" s="12"/>
      <c r="AB74" s="12"/>
      <c r="AC74" s="12"/>
      <c r="AD74" s="183"/>
      <c r="AE74" s="12"/>
      <c r="AF74" s="12"/>
      <c r="AG74" s="12"/>
      <c r="AH74" s="12"/>
      <c r="AI74" s="12"/>
      <c r="AJ74" s="183"/>
      <c r="AK74" s="183"/>
      <c r="AL74" s="184"/>
      <c r="AM74" s="183"/>
      <c r="AN74" s="183"/>
      <c r="AO74" s="183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38"/>
      <c r="BC74" s="38"/>
      <c r="BD74" s="38"/>
      <c r="BE74" s="205"/>
      <c r="BF74" s="205"/>
      <c r="BG74" s="205"/>
      <c r="BH74" s="205"/>
      <c r="BI74" s="205"/>
      <c r="BJ74" s="205"/>
      <c r="BK74" s="205"/>
      <c r="BL74" s="205"/>
      <c r="BM74" s="205"/>
      <c r="BN74" s="205"/>
      <c r="BO74" s="205"/>
      <c r="BP74" s="205"/>
      <c r="BQ74" s="205"/>
      <c r="BR74" s="213"/>
      <c r="BS74" s="213"/>
      <c r="BT74" s="213"/>
      <c r="BU74" s="213"/>
      <c r="BV74" s="213"/>
      <c r="BW74" s="213"/>
      <c r="BX74" s="213"/>
      <c r="BY74" s="213"/>
      <c r="BZ74" s="205"/>
      <c r="CA74" s="205"/>
      <c r="CB74" s="205"/>
      <c r="CC74" s="205"/>
      <c r="CD74" s="216"/>
      <c r="CE74" s="12"/>
    </row>
    <row r="75" spans="1:83" ht="22.5" customHeight="1" x14ac:dyDescent="0.2">
      <c r="A75" s="12"/>
      <c r="B75" s="12"/>
      <c r="C75" s="1"/>
      <c r="D75" s="1"/>
      <c r="E75" s="1"/>
      <c r="F75" s="1"/>
      <c r="G75" s="1"/>
      <c r="H75" s="12"/>
      <c r="I75" s="12"/>
      <c r="J75" s="1"/>
      <c r="K75" s="1"/>
      <c r="L75" s="1"/>
      <c r="M75" s="1"/>
      <c r="N75" s="1"/>
      <c r="O75" s="12"/>
      <c r="P75" s="12"/>
      <c r="Q75" s="1"/>
      <c r="R75" s="1"/>
      <c r="S75" s="1"/>
      <c r="T75" s="1"/>
      <c r="U75" s="1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6"/>
      <c r="AO75" s="16"/>
      <c r="AP75" s="185"/>
      <c r="AQ75" s="160"/>
      <c r="AR75" s="160"/>
      <c r="AS75" s="160"/>
      <c r="AT75" s="160"/>
      <c r="AU75" s="160"/>
      <c r="AV75" s="38"/>
      <c r="AW75" s="38"/>
      <c r="AX75" s="38"/>
      <c r="AY75" s="38"/>
      <c r="AZ75" s="38"/>
      <c r="BA75" s="38"/>
      <c r="BB75" s="160"/>
      <c r="BC75" s="160"/>
      <c r="BD75" s="160"/>
      <c r="BE75" s="160"/>
      <c r="BF75" s="160"/>
      <c r="BG75" s="160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168"/>
      <c r="BS75" s="160"/>
      <c r="BT75" s="169"/>
      <c r="BU75" s="160"/>
      <c r="BV75" s="169"/>
      <c r="BW75" s="160"/>
      <c r="BX75" s="168"/>
      <c r="BY75" s="160"/>
      <c r="BZ75" s="38"/>
      <c r="CA75" s="38"/>
      <c r="CB75" s="38"/>
      <c r="CC75" s="38"/>
      <c r="CD75" s="12"/>
      <c r="CE75" s="12"/>
    </row>
    <row r="76" spans="1:83" ht="22.5" customHeight="1" x14ac:dyDescent="0.2">
      <c r="A76" s="12"/>
      <c r="B76" s="12"/>
      <c r="C76" s="1"/>
      <c r="D76" s="1"/>
      <c r="E76" s="1"/>
      <c r="F76" s="1"/>
      <c r="G76" s="1"/>
      <c r="H76" s="12"/>
      <c r="I76" s="12"/>
      <c r="J76" s="1"/>
      <c r="K76" s="1"/>
      <c r="L76" s="1"/>
      <c r="M76" s="1"/>
      <c r="N76" s="1"/>
      <c r="O76" s="12"/>
      <c r="P76" s="12"/>
      <c r="Q76" s="1"/>
      <c r="R76" s="1"/>
      <c r="S76" s="1"/>
      <c r="T76" s="1"/>
      <c r="U76" s="1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6"/>
      <c r="AO76" s="16"/>
      <c r="AP76" s="160"/>
      <c r="AQ76" s="160"/>
      <c r="AR76" s="160"/>
      <c r="AS76" s="160"/>
      <c r="AT76" s="160"/>
      <c r="AU76" s="160"/>
      <c r="AV76" s="38"/>
      <c r="AW76" s="38"/>
      <c r="AX76" s="38"/>
      <c r="AY76" s="38"/>
      <c r="AZ76" s="38"/>
      <c r="BA76" s="38"/>
      <c r="BB76" s="160"/>
      <c r="BC76" s="160"/>
      <c r="BD76" s="160"/>
      <c r="BE76" s="160"/>
      <c r="BF76" s="160"/>
      <c r="BG76" s="160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160"/>
      <c r="BS76" s="160"/>
      <c r="BT76" s="160"/>
      <c r="BU76" s="160"/>
      <c r="BV76" s="160"/>
      <c r="BW76" s="160"/>
      <c r="BX76" s="160"/>
      <c r="BY76" s="160"/>
      <c r="BZ76" s="38"/>
      <c r="CA76" s="38"/>
      <c r="CB76" s="38"/>
      <c r="CC76" s="38"/>
      <c r="CD76" s="12"/>
      <c r="CE76" s="12"/>
    </row>
    <row r="77" spans="1:83" ht="22.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83"/>
      <c r="R77" s="183"/>
      <c r="S77" s="183"/>
      <c r="T77" s="184"/>
      <c r="U77" s="183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6"/>
      <c r="AO77" s="16"/>
      <c r="AP77" s="160"/>
      <c r="AQ77" s="160"/>
      <c r="AR77" s="160"/>
      <c r="AS77" s="160"/>
      <c r="AT77" s="160"/>
      <c r="AU77" s="160"/>
      <c r="AV77" s="107"/>
      <c r="AW77" s="38"/>
      <c r="AX77" s="38"/>
      <c r="AY77" s="38"/>
      <c r="AZ77" s="38"/>
      <c r="BA77" s="38"/>
      <c r="BB77" s="160"/>
      <c r="BC77" s="160"/>
      <c r="BD77" s="160"/>
      <c r="BE77" s="160"/>
      <c r="BF77" s="160"/>
      <c r="BG77" s="160"/>
      <c r="BH77" s="107"/>
      <c r="BI77" s="107"/>
      <c r="BJ77" s="38"/>
      <c r="BK77" s="38"/>
      <c r="BL77" s="38"/>
      <c r="BM77" s="107"/>
      <c r="BN77" s="107"/>
      <c r="BO77" s="107"/>
      <c r="BP77" s="107"/>
      <c r="BQ77" s="107"/>
      <c r="BR77" s="160"/>
      <c r="BS77" s="160"/>
      <c r="BT77" s="160"/>
      <c r="BU77" s="160"/>
      <c r="BV77" s="160"/>
      <c r="BW77" s="160"/>
      <c r="BX77" s="160"/>
      <c r="BY77" s="160"/>
      <c r="BZ77" s="107"/>
      <c r="CA77" s="38"/>
      <c r="CB77" s="38"/>
      <c r="CC77" s="38"/>
      <c r="CD77" s="12"/>
      <c r="CE77" s="12"/>
    </row>
    <row r="78" spans="1:83" ht="22.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"/>
      <c r="R78" s="1"/>
      <c r="S78" s="1"/>
      <c r="T78" s="1"/>
      <c r="U78" s="1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6"/>
      <c r="AO78" s="16"/>
      <c r="AP78" s="160"/>
      <c r="AQ78" s="160"/>
      <c r="AR78" s="160"/>
      <c r="AS78" s="160"/>
      <c r="AT78" s="160"/>
      <c r="AU78" s="160"/>
      <c r="AV78" s="38"/>
      <c r="AW78" s="38"/>
      <c r="AX78" s="38"/>
      <c r="AY78" s="38"/>
      <c r="AZ78" s="38"/>
      <c r="BA78" s="38"/>
      <c r="BB78" s="160"/>
      <c r="BC78" s="160"/>
      <c r="BD78" s="160"/>
      <c r="BE78" s="160"/>
      <c r="BF78" s="160"/>
      <c r="BG78" s="160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60"/>
      <c r="BS78" s="160"/>
      <c r="BT78" s="160"/>
      <c r="BU78" s="160"/>
      <c r="BV78" s="160"/>
      <c r="BW78" s="160"/>
      <c r="BX78" s="160"/>
      <c r="BY78" s="160"/>
      <c r="BZ78" s="38"/>
      <c r="CA78" s="38"/>
      <c r="CB78" s="38"/>
      <c r="CC78" s="38"/>
      <c r="CD78" s="12"/>
      <c r="CE78" s="12"/>
    </row>
    <row r="79" spans="1:83" ht="22.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"/>
      <c r="R79" s="1"/>
      <c r="S79" s="1"/>
      <c r="T79" s="1"/>
      <c r="U79" s="1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6"/>
      <c r="AO79" s="16"/>
      <c r="AP79" s="160"/>
      <c r="AQ79" s="160"/>
      <c r="AR79" s="160"/>
      <c r="AS79" s="160"/>
      <c r="AT79" s="160"/>
      <c r="AU79" s="160"/>
      <c r="AV79" s="38"/>
      <c r="AW79" s="38"/>
      <c r="AX79" s="38"/>
      <c r="AY79" s="38"/>
      <c r="AZ79" s="38"/>
      <c r="BA79" s="38"/>
      <c r="BB79" s="160"/>
      <c r="BC79" s="160"/>
      <c r="BD79" s="160"/>
      <c r="BE79" s="160"/>
      <c r="BF79" s="160"/>
      <c r="BG79" s="160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160"/>
      <c r="BS79" s="160"/>
      <c r="BT79" s="160"/>
      <c r="BU79" s="160"/>
      <c r="BV79" s="160"/>
      <c r="BW79" s="160"/>
      <c r="BX79" s="160"/>
      <c r="BY79" s="160"/>
      <c r="BZ79" s="38"/>
      <c r="CA79" s="38"/>
      <c r="CB79" s="38"/>
      <c r="CC79" s="38"/>
      <c r="CD79" s="12"/>
      <c r="CE79" s="12"/>
    </row>
    <row r="80" spans="1:83" ht="18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6"/>
      <c r="AO80" s="16"/>
      <c r="AP80" s="1"/>
      <c r="AQ80" s="160"/>
      <c r="AR80" s="160"/>
      <c r="AS80" s="160"/>
      <c r="AT80" s="160"/>
      <c r="AU80" s="160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160"/>
      <c r="BI80" s="160"/>
      <c r="BJ80" s="160"/>
      <c r="BK80" s="160"/>
      <c r="BL80" s="160"/>
      <c r="BM80" s="160"/>
      <c r="BN80" s="38"/>
      <c r="BO80" s="38"/>
      <c r="BP80" s="38"/>
      <c r="BQ80" s="38"/>
      <c r="BR80" s="168"/>
      <c r="BS80" s="160"/>
      <c r="BT80" s="169"/>
      <c r="BU80" s="160"/>
      <c r="BV80" s="169"/>
      <c r="BW80" s="160"/>
      <c r="BX80" s="168"/>
      <c r="BY80" s="160"/>
      <c r="BZ80" s="38"/>
      <c r="CA80" s="38"/>
      <c r="CB80" s="38"/>
      <c r="CC80" s="38"/>
      <c r="CD80" s="12"/>
      <c r="CE80" s="12"/>
    </row>
    <row r="81" spans="1:83" ht="18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"/>
      <c r="R81" s="1"/>
      <c r="S81" s="1"/>
      <c r="T81" s="1"/>
      <c r="U81" s="1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6"/>
      <c r="AO81" s="16"/>
      <c r="AP81" s="160"/>
      <c r="AQ81" s="160"/>
      <c r="AR81" s="160"/>
      <c r="AS81" s="160"/>
      <c r="AT81" s="160"/>
      <c r="AU81" s="160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160"/>
      <c r="BI81" s="160"/>
      <c r="BJ81" s="160"/>
      <c r="BK81" s="160"/>
      <c r="BL81" s="160"/>
      <c r="BM81" s="160"/>
      <c r="BN81" s="38"/>
      <c r="BO81" s="38"/>
      <c r="BP81" s="38"/>
      <c r="BQ81" s="38"/>
      <c r="BR81" s="160"/>
      <c r="BS81" s="160"/>
      <c r="BT81" s="160"/>
      <c r="BU81" s="160"/>
      <c r="BV81" s="160"/>
      <c r="BW81" s="160"/>
      <c r="BX81" s="160"/>
      <c r="BY81" s="160"/>
      <c r="BZ81" s="38"/>
      <c r="CA81" s="38"/>
      <c r="CB81" s="38"/>
      <c r="CC81" s="38"/>
      <c r="CD81" s="12"/>
      <c r="CE81" s="12"/>
    </row>
    <row r="82" spans="1:83" ht="18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"/>
      <c r="R82" s="1"/>
      <c r="S82" s="1"/>
      <c r="T82" s="1"/>
      <c r="U82" s="1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6"/>
      <c r="AO82" s="16"/>
      <c r="AP82" s="160"/>
      <c r="AQ82" s="160"/>
      <c r="AR82" s="160"/>
      <c r="AS82" s="160"/>
      <c r="AT82" s="160"/>
      <c r="AU82" s="160"/>
      <c r="AV82" s="107"/>
      <c r="AW82" s="38"/>
      <c r="AX82" s="38"/>
      <c r="AY82" s="38"/>
      <c r="AZ82" s="38"/>
      <c r="BA82" s="38"/>
      <c r="BB82" s="107"/>
      <c r="BC82" s="38"/>
      <c r="BD82" s="38"/>
      <c r="BE82" s="38"/>
      <c r="BF82" s="38"/>
      <c r="BG82" s="38"/>
      <c r="BH82" s="160"/>
      <c r="BI82" s="160"/>
      <c r="BJ82" s="160"/>
      <c r="BK82" s="160"/>
      <c r="BL82" s="160"/>
      <c r="BM82" s="160"/>
      <c r="BN82" s="107"/>
      <c r="BO82" s="107"/>
      <c r="BP82" s="107"/>
      <c r="BQ82" s="107"/>
      <c r="BR82" s="160"/>
      <c r="BS82" s="160"/>
      <c r="BT82" s="160"/>
      <c r="BU82" s="160"/>
      <c r="BV82" s="160"/>
      <c r="BW82" s="160"/>
      <c r="BX82" s="160"/>
      <c r="BY82" s="160"/>
      <c r="BZ82" s="107"/>
      <c r="CA82" s="38"/>
      <c r="CB82" s="38"/>
      <c r="CC82" s="38"/>
      <c r="CD82" s="12"/>
      <c r="CE82" s="12"/>
    </row>
    <row r="83" spans="1:83" ht="18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38"/>
      <c r="R83" s="38"/>
      <c r="S83" s="183"/>
      <c r="T83" s="183"/>
      <c r="U83" s="183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6"/>
      <c r="AO83" s="16"/>
      <c r="AP83" s="160"/>
      <c r="AQ83" s="160"/>
      <c r="AR83" s="160"/>
      <c r="AS83" s="160"/>
      <c r="AT83" s="160"/>
      <c r="AU83" s="160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160"/>
      <c r="BI83" s="160"/>
      <c r="BJ83" s="160"/>
      <c r="BK83" s="160"/>
      <c r="BL83" s="160"/>
      <c r="BM83" s="160"/>
      <c r="BN83" s="38"/>
      <c r="BO83" s="38"/>
      <c r="BP83" s="38"/>
      <c r="BQ83" s="38"/>
      <c r="BR83" s="160"/>
      <c r="BS83" s="160"/>
      <c r="BT83" s="160"/>
      <c r="BU83" s="160"/>
      <c r="BV83" s="160"/>
      <c r="BW83" s="160"/>
      <c r="BX83" s="160"/>
      <c r="BY83" s="160"/>
      <c r="BZ83" s="38"/>
      <c r="CA83" s="38"/>
      <c r="CB83" s="38"/>
      <c r="CC83" s="38"/>
      <c r="CD83" s="12"/>
      <c r="CE83" s="12"/>
    </row>
    <row r="84" spans="1:83" ht="18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"/>
      <c r="R84" s="1"/>
      <c r="S84" s="1"/>
      <c r="T84" s="1"/>
      <c r="U84" s="1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6"/>
      <c r="AO84" s="16"/>
      <c r="AP84" s="160"/>
      <c r="AQ84" s="160"/>
      <c r="AR84" s="160"/>
      <c r="AS84" s="160"/>
      <c r="AT84" s="160"/>
      <c r="AU84" s="160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160"/>
      <c r="BI84" s="160"/>
      <c r="BJ84" s="160"/>
      <c r="BK84" s="160"/>
      <c r="BL84" s="160"/>
      <c r="BM84" s="160"/>
      <c r="BN84" s="38"/>
      <c r="BO84" s="38"/>
      <c r="BP84" s="38"/>
      <c r="BQ84" s="38"/>
      <c r="BR84" s="160"/>
      <c r="BS84" s="160"/>
      <c r="BT84" s="160"/>
      <c r="BU84" s="160"/>
      <c r="BV84" s="160"/>
      <c r="BW84" s="160"/>
      <c r="BX84" s="160"/>
      <c r="BY84" s="160"/>
      <c r="BZ84" s="38"/>
      <c r="CA84" s="38"/>
      <c r="CB84" s="38"/>
      <c r="CC84" s="38"/>
      <c r="CD84" s="12"/>
      <c r="CE84" s="12"/>
    </row>
    <row r="85" spans="1:83" ht="18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"/>
      <c r="R85" s="1"/>
      <c r="S85" s="1"/>
      <c r="T85" s="1"/>
      <c r="U85" s="1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6"/>
      <c r="AO85" s="16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</row>
    <row r="86" spans="1:83" ht="18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6"/>
      <c r="AO86" s="16"/>
      <c r="AP86" s="179"/>
      <c r="AQ86" s="160"/>
      <c r="AR86" s="160"/>
      <c r="AS86" s="160"/>
      <c r="AT86" s="132"/>
      <c r="AU86" s="132"/>
      <c r="AV86" s="179"/>
      <c r="AW86" s="160"/>
      <c r="AX86" s="160"/>
      <c r="AY86" s="160"/>
      <c r="AZ86" s="160"/>
      <c r="BA86" s="160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</row>
    <row r="87" spans="1:83" ht="18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6"/>
      <c r="AO87" s="16"/>
      <c r="AP87" s="160"/>
      <c r="AQ87" s="160"/>
      <c r="AR87" s="160"/>
      <c r="AS87" s="160"/>
      <c r="AT87" s="12"/>
      <c r="AU87" s="12"/>
      <c r="AV87" s="160"/>
      <c r="AW87" s="160"/>
      <c r="AX87" s="160"/>
      <c r="AY87" s="160"/>
      <c r="AZ87" s="160"/>
      <c r="BA87" s="160"/>
      <c r="BB87" s="12"/>
      <c r="BC87" s="12"/>
      <c r="BD87" s="12"/>
      <c r="BE87" s="12"/>
      <c r="BF87" s="12"/>
      <c r="BG87" s="12"/>
      <c r="BH87" s="169"/>
      <c r="BI87" s="169"/>
      <c r="BJ87" s="169"/>
      <c r="BK87" s="12"/>
      <c r="BL87" s="169"/>
      <c r="BM87" s="169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</row>
    <row r="88" spans="1:83" ht="18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6"/>
      <c r="AO88" s="16"/>
      <c r="AP88" s="179"/>
      <c r="AQ88" s="160"/>
      <c r="AR88" s="160"/>
      <c r="AS88" s="160"/>
      <c r="AT88" s="132"/>
      <c r="AU88" s="132"/>
      <c r="AV88" s="179"/>
      <c r="AW88" s="160"/>
      <c r="AX88" s="160"/>
      <c r="AY88" s="160"/>
      <c r="AZ88" s="160"/>
      <c r="BA88" s="160"/>
      <c r="BB88" s="12"/>
      <c r="BC88" s="12"/>
      <c r="BD88" s="12"/>
      <c r="BE88" s="12"/>
      <c r="BF88" s="12"/>
      <c r="BG88" s="12"/>
      <c r="BH88" s="169"/>
      <c r="BI88" s="157"/>
      <c r="BJ88" s="169"/>
      <c r="BK88" s="12"/>
      <c r="BL88" s="169"/>
      <c r="BM88" s="169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</row>
    <row r="89" spans="1:83" ht="18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6"/>
      <c r="AO89" s="16"/>
      <c r="AP89" s="160"/>
      <c r="AQ89" s="160"/>
      <c r="AR89" s="160"/>
      <c r="AS89" s="160"/>
      <c r="AT89" s="12"/>
      <c r="AU89" s="12"/>
      <c r="AV89" s="160"/>
      <c r="AW89" s="160"/>
      <c r="AX89" s="160"/>
      <c r="AY89" s="160"/>
      <c r="AZ89" s="160"/>
      <c r="BA89" s="160"/>
      <c r="BB89" s="12"/>
      <c r="BC89" s="12"/>
      <c r="BD89" s="12"/>
      <c r="BE89" s="12"/>
      <c r="BF89" s="12"/>
      <c r="BG89" s="152"/>
      <c r="BH89" s="38"/>
      <c r="BI89" s="107"/>
      <c r="BJ89" s="38"/>
      <c r="BK89" s="13"/>
      <c r="BL89" s="12"/>
      <c r="BM89" s="12"/>
      <c r="BN89" s="12"/>
      <c r="BO89" s="12"/>
      <c r="BP89" s="12"/>
      <c r="BQ89" s="13"/>
      <c r="BR89" s="13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</row>
    <row r="90" spans="1:83" ht="18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6"/>
      <c r="AO90" s="16"/>
      <c r="AP90" s="179"/>
      <c r="AQ90" s="160"/>
      <c r="AR90" s="160"/>
      <c r="AS90" s="160"/>
      <c r="AT90" s="132"/>
      <c r="AU90" s="132"/>
      <c r="AV90" s="179"/>
      <c r="AW90" s="160"/>
      <c r="AX90" s="160"/>
      <c r="AY90" s="160"/>
      <c r="AZ90" s="160"/>
      <c r="BA90" s="160"/>
      <c r="BB90" s="12"/>
      <c r="BC90" s="12"/>
      <c r="BD90" s="12"/>
      <c r="BE90" s="12"/>
      <c r="BF90" s="12"/>
      <c r="BG90" s="152"/>
      <c r="BH90" s="38"/>
      <c r="BI90" s="107"/>
      <c r="BJ90" s="38"/>
      <c r="BK90" s="13"/>
      <c r="BL90" s="12"/>
      <c r="BM90" s="12"/>
      <c r="BN90" s="12"/>
      <c r="BO90" s="12"/>
      <c r="BP90" s="12"/>
      <c r="BQ90" s="13"/>
      <c r="BR90" s="13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</row>
    <row r="91" spans="1:83" ht="18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6"/>
      <c r="AO91" s="16"/>
      <c r="AP91" s="160"/>
      <c r="AQ91" s="160"/>
      <c r="AR91" s="160"/>
      <c r="AS91" s="160"/>
      <c r="AT91" s="12"/>
      <c r="AU91" s="12"/>
      <c r="AV91" s="160"/>
      <c r="AW91" s="160"/>
      <c r="AX91" s="160"/>
      <c r="AY91" s="160"/>
      <c r="AZ91" s="160"/>
      <c r="BA91" s="160"/>
      <c r="BB91" s="12"/>
      <c r="BC91" s="12"/>
      <c r="BD91" s="12"/>
      <c r="BE91" s="12"/>
      <c r="BF91" s="12"/>
      <c r="BG91" s="152"/>
      <c r="BH91" s="38"/>
      <c r="BI91" s="38"/>
      <c r="BJ91" s="38"/>
      <c r="BK91" s="13"/>
      <c r="BL91" s="12"/>
      <c r="BM91" s="12"/>
      <c r="BN91" s="12"/>
      <c r="BO91" s="12"/>
      <c r="BP91" s="12"/>
      <c r="BQ91" s="13"/>
      <c r="BR91" s="13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</row>
    <row r="92" spans="1:83" ht="18" customHeight="1" x14ac:dyDescent="0.2"/>
    <row r="93" spans="1:83" ht="18" customHeight="1" x14ac:dyDescent="0.2"/>
    <row r="94" spans="1:83" ht="18" customHeight="1" x14ac:dyDescent="0.2"/>
    <row r="95" spans="1:83" ht="18" customHeight="1" x14ac:dyDescent="0.2"/>
    <row r="96" spans="1:83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</sheetData>
  <mergeCells count="104">
    <mergeCell ref="AW56:AY57"/>
    <mergeCell ref="AZ56:BE57"/>
    <mergeCell ref="AW58:AY59"/>
    <mergeCell ref="AZ58:BE59"/>
    <mergeCell ref="B41:C42"/>
    <mergeCell ref="D41:H42"/>
    <mergeCell ref="Q43:U44"/>
    <mergeCell ref="B46:C47"/>
    <mergeCell ref="D46:H47"/>
    <mergeCell ref="AP52:AV54"/>
    <mergeCell ref="A1:BZ2"/>
    <mergeCell ref="AX41:AY42"/>
    <mergeCell ref="AZ41:BD42"/>
    <mergeCell ref="BM43:BQ44"/>
    <mergeCell ref="AX46:AY47"/>
    <mergeCell ref="AZ46:BD47"/>
    <mergeCell ref="AA38:AI39"/>
    <mergeCell ref="AX38:BL39"/>
    <mergeCell ref="AA46:AB47"/>
    <mergeCell ref="AC46:AG47"/>
    <mergeCell ref="AP43:AT44"/>
    <mergeCell ref="AA41:AB42"/>
    <mergeCell ref="AC41:AG42"/>
    <mergeCell ref="C38:K39"/>
    <mergeCell ref="AW52:AY53"/>
    <mergeCell ref="AZ52:BE53"/>
    <mergeCell ref="AW54:AY55"/>
    <mergeCell ref="AZ54:BE55"/>
    <mergeCell ref="C33:F34"/>
    <mergeCell ref="I33:O34"/>
    <mergeCell ref="AP33:AS34"/>
    <mergeCell ref="AV33:BB34"/>
    <mergeCell ref="BX23:BY27"/>
    <mergeCell ref="C29:F30"/>
    <mergeCell ref="I29:O30"/>
    <mergeCell ref="AP29:AS30"/>
    <mergeCell ref="AV29:BB30"/>
    <mergeCell ref="C31:F32"/>
    <mergeCell ref="I31:O32"/>
    <mergeCell ref="AP31:AS32"/>
    <mergeCell ref="AV31:BB32"/>
    <mergeCell ref="AK23:AL27"/>
    <mergeCell ref="AP23:AU27"/>
    <mergeCell ref="BH23:BM27"/>
    <mergeCell ref="BR23:BS27"/>
    <mergeCell ref="BT23:BU27"/>
    <mergeCell ref="BV23:BW27"/>
    <mergeCell ref="BB18:BG22"/>
    <mergeCell ref="BR18:BS22"/>
    <mergeCell ref="BT18:BU22"/>
    <mergeCell ref="BV18:BW22"/>
    <mergeCell ref="BX18:BY22"/>
    <mergeCell ref="C23:H27"/>
    <mergeCell ref="U23:Z27"/>
    <mergeCell ref="AE23:AF27"/>
    <mergeCell ref="AG23:AH27"/>
    <mergeCell ref="AI23:AJ27"/>
    <mergeCell ref="BT13:BU17"/>
    <mergeCell ref="BV13:BW17"/>
    <mergeCell ref="BX13:BY17"/>
    <mergeCell ref="C18:H22"/>
    <mergeCell ref="O18:T22"/>
    <mergeCell ref="AE18:AF22"/>
    <mergeCell ref="AG18:AH22"/>
    <mergeCell ref="AI18:AJ22"/>
    <mergeCell ref="AK18:AL22"/>
    <mergeCell ref="AP18:AU22"/>
    <mergeCell ref="BZ8:BZ12"/>
    <mergeCell ref="C13:H17"/>
    <mergeCell ref="I13:N17"/>
    <mergeCell ref="AE13:AF17"/>
    <mergeCell ref="AG13:AH17"/>
    <mergeCell ref="AI13:AJ17"/>
    <mergeCell ref="AK13:AL17"/>
    <mergeCell ref="AP13:AU17"/>
    <mergeCell ref="AV13:BA17"/>
    <mergeCell ref="BR13:BS17"/>
    <mergeCell ref="BP8:BP12"/>
    <mergeCell ref="BQ8:BQ12"/>
    <mergeCell ref="BR8:BS12"/>
    <mergeCell ref="BT8:BU12"/>
    <mergeCell ref="BV8:BW12"/>
    <mergeCell ref="BX8:BY12"/>
    <mergeCell ref="AP8:AU12"/>
    <mergeCell ref="AV8:BA12"/>
    <mergeCell ref="BB8:BG12"/>
    <mergeCell ref="BH8:BM12"/>
    <mergeCell ref="BN8:BN12"/>
    <mergeCell ref="BO8:BO12"/>
    <mergeCell ref="AD8:AD12"/>
    <mergeCell ref="AE8:AF12"/>
    <mergeCell ref="AG8:AH12"/>
    <mergeCell ref="AI8:AJ12"/>
    <mergeCell ref="AK8:AL12"/>
    <mergeCell ref="AM8:AM12"/>
    <mergeCell ref="DK7:DZ7"/>
    <mergeCell ref="DN17:ED17"/>
    <mergeCell ref="C8:H12"/>
    <mergeCell ref="I8:N12"/>
    <mergeCell ref="O8:T12"/>
    <mergeCell ref="U8:Z12"/>
    <mergeCell ref="AA8:AA12"/>
    <mergeCell ref="AB8:AB12"/>
    <mergeCell ref="AC8:AC12"/>
  </mergeCells>
  <phoneticPr fontId="3"/>
  <dataValidations count="1">
    <dataValidation type="whole" operator="greaterThanOrEqual" allowBlank="1" showInputMessage="1" showErrorMessage="1" sqref="AC48:AC49 AE63:AE65 AE48:AE49 AG63:AG65 BF43:BF45 BH43:BH45 J43:J45 L43:L45 Q14:Q16 Y19:Y21 W19:W21 Y14:Y16 W14:W16 S14:S16 BJ76:BJ78 BL71:BL73 BJ71:BJ73 BF71:BF73 BH40 BJ40 BD14:BD16 BL19:BL21 BJ19:BJ21 BL14:BL16 AI43:AI45 AK43:AK45 BJ14:BJ16 BF14:BF16 K63:K65 M63:M65 BD71:BD73 BL76:BL78 AK40 M48:M49 AM40 O48:O49" xr:uid="{9B524AC1-E1D7-45F5-ABBC-5AA41B2E0E57}">
      <formula1>0</formula1>
    </dataValidation>
  </dataValidations>
  <pageMargins left="0.19685039370078741" right="0.19685039370078741" top="0.19685039370078741" bottom="0.19685039370078741" header="0.51181102362204722" footer="0.31496062992125984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秋季小竹杯男子</vt:lpstr>
      <vt:lpstr>秋季小竹杯男子!Print_Area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木村賢治</dc:creator>
  <cp:lastModifiedBy>木村賢治</cp:lastModifiedBy>
  <cp:lastPrinted>2021-11-17T00:08:19Z</cp:lastPrinted>
  <dcterms:created xsi:type="dcterms:W3CDTF">2021-11-16T23:44:36Z</dcterms:created>
  <dcterms:modified xsi:type="dcterms:W3CDTF">2021-11-17T00:09:22Z</dcterms:modified>
</cp:coreProperties>
</file>